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bookViews>
    <workbookView xWindow="6360" yWindow="60" windowWidth="14115" windowHeight="8610" tabRatio="512"/>
  </bookViews>
  <sheets>
    <sheet name="7º básico A" sheetId="3" r:id="rId1"/>
    <sheet name="7º básico B" sheetId="6" r:id="rId2"/>
    <sheet name="7º básico C" sheetId="7" r:id="rId3"/>
    <sheet name="INFORME GLOBAL" sheetId="8" r:id="rId4"/>
  </sheets>
  <definedNames>
    <definedName name="_xlnm._FilterDatabase" localSheetId="0" hidden="1">'7º básico A'!#REF!</definedName>
    <definedName name="_xlnm._FilterDatabase" localSheetId="1" hidden="1">'7º básico B'!#REF!</definedName>
    <definedName name="_xlnm._FilterDatabase" localSheetId="2" hidden="1">'7º básico C'!#REF!</definedName>
    <definedName name="_xlnm.Print_Area" localSheetId="3">'INFORME GLOBAL'!$A$1:$BL$96</definedName>
  </definedNames>
  <calcPr calcId="145621"/>
</workbook>
</file>

<file path=xl/calcChain.xml><?xml version="1.0" encoding="utf-8"?>
<calcChain xmlns="http://schemas.openxmlformats.org/spreadsheetml/2006/main">
  <c r="G58" i="3" l="1"/>
  <c r="I58" i="3"/>
  <c r="K58" i="3"/>
  <c r="M58" i="3"/>
  <c r="O58" i="3"/>
  <c r="Q58" i="3"/>
  <c r="S58" i="3"/>
  <c r="U58" i="3"/>
  <c r="W58" i="3"/>
  <c r="Y58" i="3"/>
  <c r="AA58" i="3"/>
  <c r="AC58" i="3"/>
  <c r="AE58" i="3"/>
  <c r="AG58" i="3"/>
  <c r="AI58" i="3"/>
  <c r="AK58" i="3"/>
  <c r="AM58" i="3"/>
  <c r="AO58" i="3"/>
  <c r="AQ58" i="3"/>
  <c r="AS58" i="3"/>
  <c r="AU58" i="3"/>
  <c r="AW58" i="3"/>
  <c r="AY58" i="3"/>
  <c r="BA58" i="3"/>
  <c r="BC58" i="3"/>
  <c r="BE58" i="3"/>
  <c r="BG58" i="3"/>
  <c r="BI58" i="3"/>
  <c r="BK58" i="3"/>
  <c r="G59" i="3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AK59" i="3"/>
  <c r="AM59" i="3"/>
  <c r="AO59" i="3"/>
  <c r="AQ59" i="3"/>
  <c r="AS59" i="3"/>
  <c r="AU59" i="3"/>
  <c r="AW59" i="3"/>
  <c r="AY59" i="3"/>
  <c r="BA59" i="3"/>
  <c r="BC59" i="3"/>
  <c r="BE59" i="3"/>
  <c r="BG59" i="3"/>
  <c r="BI59" i="3"/>
  <c r="BK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AK60" i="3"/>
  <c r="AM60" i="3"/>
  <c r="AO60" i="3"/>
  <c r="AQ60" i="3"/>
  <c r="AS60" i="3"/>
  <c r="AU60" i="3"/>
  <c r="AW60" i="3"/>
  <c r="AY60" i="3"/>
  <c r="BA60" i="3"/>
  <c r="BC60" i="3"/>
  <c r="BE60" i="3"/>
  <c r="BG60" i="3"/>
  <c r="BI60" i="3"/>
  <c r="BK60" i="3"/>
  <c r="G61" i="3"/>
  <c r="I61" i="3"/>
  <c r="K61" i="3"/>
  <c r="M61" i="3"/>
  <c r="O61" i="3"/>
  <c r="Q61" i="3"/>
  <c r="S61" i="3"/>
  <c r="U61" i="3"/>
  <c r="W61" i="3"/>
  <c r="Y61" i="3"/>
  <c r="AA61" i="3"/>
  <c r="AC61" i="3"/>
  <c r="AE61" i="3"/>
  <c r="AG61" i="3"/>
  <c r="AI61" i="3"/>
  <c r="AK61" i="3"/>
  <c r="AM61" i="3"/>
  <c r="AO61" i="3"/>
  <c r="AQ61" i="3"/>
  <c r="AS61" i="3"/>
  <c r="AU61" i="3"/>
  <c r="AW61" i="3"/>
  <c r="AY61" i="3"/>
  <c r="BA61" i="3"/>
  <c r="BC61" i="3"/>
  <c r="BE61" i="3"/>
  <c r="BG61" i="3"/>
  <c r="BI61" i="3"/>
  <c r="BK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AK62" i="3"/>
  <c r="AM62" i="3"/>
  <c r="AO62" i="3"/>
  <c r="AQ62" i="3"/>
  <c r="AS62" i="3"/>
  <c r="AU62" i="3"/>
  <c r="AW62" i="3"/>
  <c r="AY62" i="3"/>
  <c r="BA62" i="3"/>
  <c r="BC62" i="3"/>
  <c r="BE62" i="3"/>
  <c r="BG62" i="3"/>
  <c r="BI62" i="3"/>
  <c r="BK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K63" i="3"/>
  <c r="AM63" i="3"/>
  <c r="AO63" i="3"/>
  <c r="AQ63" i="3"/>
  <c r="AS63" i="3"/>
  <c r="AU63" i="3"/>
  <c r="AW63" i="3"/>
  <c r="AY63" i="3"/>
  <c r="BA63" i="3"/>
  <c r="BC63" i="3"/>
  <c r="BE63" i="3"/>
  <c r="BG63" i="3"/>
  <c r="BI63" i="3"/>
  <c r="BK63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AI64" i="3"/>
  <c r="AK64" i="3"/>
  <c r="AM64" i="3"/>
  <c r="AO64" i="3"/>
  <c r="AQ64" i="3"/>
  <c r="AS64" i="3"/>
  <c r="AU64" i="3"/>
  <c r="AW64" i="3"/>
  <c r="AY64" i="3"/>
  <c r="BA64" i="3"/>
  <c r="BC64" i="3"/>
  <c r="BE64" i="3"/>
  <c r="BG64" i="3"/>
  <c r="BI64" i="3"/>
  <c r="BK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AK65" i="3"/>
  <c r="AM65" i="3"/>
  <c r="AO65" i="3"/>
  <c r="AQ65" i="3"/>
  <c r="AS65" i="3"/>
  <c r="AU65" i="3"/>
  <c r="AW65" i="3"/>
  <c r="AY65" i="3"/>
  <c r="BA65" i="3"/>
  <c r="BC65" i="3"/>
  <c r="BE65" i="3"/>
  <c r="BG65" i="3"/>
  <c r="BI65" i="3"/>
  <c r="BK65" i="3"/>
  <c r="G66" i="3"/>
  <c r="I66" i="3"/>
  <c r="K66" i="3"/>
  <c r="M66" i="3"/>
  <c r="O66" i="3"/>
  <c r="Q66" i="3"/>
  <c r="S66" i="3"/>
  <c r="U66" i="3"/>
  <c r="W66" i="3"/>
  <c r="Y66" i="3"/>
  <c r="AA66" i="3"/>
  <c r="AC66" i="3"/>
  <c r="AE66" i="3"/>
  <c r="AG66" i="3"/>
  <c r="AI66" i="3"/>
  <c r="AK66" i="3"/>
  <c r="AM66" i="3"/>
  <c r="AO66" i="3"/>
  <c r="AQ66" i="3"/>
  <c r="AS66" i="3"/>
  <c r="AU66" i="3"/>
  <c r="AW66" i="3"/>
  <c r="AY66" i="3"/>
  <c r="BA66" i="3"/>
  <c r="BC66" i="3"/>
  <c r="BE66" i="3"/>
  <c r="BG66" i="3"/>
  <c r="BI66" i="3"/>
  <c r="BK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AK67" i="3"/>
  <c r="AM67" i="3"/>
  <c r="AO67" i="3"/>
  <c r="AQ67" i="3"/>
  <c r="AS67" i="3"/>
  <c r="AU67" i="3"/>
  <c r="AW67" i="3"/>
  <c r="AY67" i="3"/>
  <c r="BA67" i="3"/>
  <c r="BC67" i="3"/>
  <c r="BE67" i="3"/>
  <c r="BG67" i="3"/>
  <c r="BI67" i="3"/>
  <c r="BK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AK68" i="3"/>
  <c r="AM68" i="3"/>
  <c r="AO68" i="3"/>
  <c r="AQ68" i="3"/>
  <c r="AS68" i="3"/>
  <c r="AU68" i="3"/>
  <c r="AW68" i="3"/>
  <c r="AY68" i="3"/>
  <c r="BA68" i="3"/>
  <c r="BC68" i="3"/>
  <c r="BE68" i="3"/>
  <c r="BG68" i="3"/>
  <c r="BI68" i="3"/>
  <c r="BK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AS69" i="3"/>
  <c r="AU69" i="3"/>
  <c r="AW69" i="3"/>
  <c r="AY69" i="3"/>
  <c r="BA69" i="3"/>
  <c r="BC69" i="3"/>
  <c r="BE69" i="3"/>
  <c r="BG69" i="3"/>
  <c r="BI69" i="3"/>
  <c r="BK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AS70" i="3"/>
  <c r="AU70" i="3"/>
  <c r="AW70" i="3"/>
  <c r="AY70" i="3"/>
  <c r="BA70" i="3"/>
  <c r="BC70" i="3"/>
  <c r="BE70" i="3"/>
  <c r="BG70" i="3"/>
  <c r="BI70" i="3"/>
  <c r="BK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AO71" i="3"/>
  <c r="AQ71" i="3"/>
  <c r="AS71" i="3"/>
  <c r="AU71" i="3"/>
  <c r="AW71" i="3"/>
  <c r="AY71" i="3"/>
  <c r="BA71" i="3"/>
  <c r="BC71" i="3"/>
  <c r="BE71" i="3"/>
  <c r="BG71" i="3"/>
  <c r="BI71" i="3"/>
  <c r="BK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AS72" i="3"/>
  <c r="AU72" i="3"/>
  <c r="AW72" i="3"/>
  <c r="AY72" i="3"/>
  <c r="BA72" i="3"/>
  <c r="BC72" i="3"/>
  <c r="BE72" i="3"/>
  <c r="BG72" i="3"/>
  <c r="BI72" i="3"/>
  <c r="BK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AS73" i="3"/>
  <c r="AU73" i="3"/>
  <c r="AW73" i="3"/>
  <c r="AY73" i="3"/>
  <c r="BA73" i="3"/>
  <c r="BC73" i="3"/>
  <c r="BE73" i="3"/>
  <c r="BG73" i="3"/>
  <c r="BI73" i="3"/>
  <c r="BK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AK74" i="3"/>
  <c r="AM74" i="3"/>
  <c r="AO74" i="3"/>
  <c r="AQ74" i="3"/>
  <c r="AS74" i="3"/>
  <c r="AU74" i="3"/>
  <c r="AW74" i="3"/>
  <c r="AY74" i="3"/>
  <c r="BA74" i="3"/>
  <c r="BC74" i="3"/>
  <c r="BE74" i="3"/>
  <c r="BG74" i="3"/>
  <c r="BI74" i="3"/>
  <c r="BK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AS75" i="3"/>
  <c r="AU75" i="3"/>
  <c r="AW75" i="3"/>
  <c r="AY75" i="3"/>
  <c r="BA75" i="3"/>
  <c r="BC75" i="3"/>
  <c r="BE75" i="3"/>
  <c r="BG75" i="3"/>
  <c r="BI75" i="3"/>
  <c r="BK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AS76" i="3"/>
  <c r="AU76" i="3"/>
  <c r="AW76" i="3"/>
  <c r="AY76" i="3"/>
  <c r="BA76" i="3"/>
  <c r="BC76" i="3"/>
  <c r="BE76" i="3"/>
  <c r="BG76" i="3"/>
  <c r="BI76" i="3"/>
  <c r="BK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AS77" i="3"/>
  <c r="AU77" i="3"/>
  <c r="AW77" i="3"/>
  <c r="AY77" i="3"/>
  <c r="BA77" i="3"/>
  <c r="BC77" i="3"/>
  <c r="BE77" i="3"/>
  <c r="BG77" i="3"/>
  <c r="BI77" i="3"/>
  <c r="BK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AS78" i="3"/>
  <c r="AU78" i="3"/>
  <c r="AW78" i="3"/>
  <c r="AY78" i="3"/>
  <c r="BA78" i="3"/>
  <c r="BC78" i="3"/>
  <c r="BE78" i="3"/>
  <c r="BG78" i="3"/>
  <c r="BI78" i="3"/>
  <c r="BK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AK79" i="3"/>
  <c r="AM79" i="3"/>
  <c r="AO79" i="3"/>
  <c r="AQ79" i="3"/>
  <c r="AS79" i="3"/>
  <c r="AU79" i="3"/>
  <c r="AW79" i="3"/>
  <c r="AY79" i="3"/>
  <c r="BA79" i="3"/>
  <c r="BC79" i="3"/>
  <c r="BE79" i="3"/>
  <c r="BG79" i="3"/>
  <c r="BI79" i="3"/>
  <c r="BK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AS80" i="3"/>
  <c r="AU80" i="3"/>
  <c r="AW80" i="3"/>
  <c r="AY80" i="3"/>
  <c r="BA80" i="3"/>
  <c r="BC80" i="3"/>
  <c r="BE80" i="3"/>
  <c r="BG80" i="3"/>
  <c r="BI80" i="3"/>
  <c r="BK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AS81" i="3"/>
  <c r="AU81" i="3"/>
  <c r="AW81" i="3"/>
  <c r="AY81" i="3"/>
  <c r="BA81" i="3"/>
  <c r="BC81" i="3"/>
  <c r="BE81" i="3"/>
  <c r="BG81" i="3"/>
  <c r="BI81" i="3"/>
  <c r="BK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AK82" i="3"/>
  <c r="AM82" i="3"/>
  <c r="AO82" i="3"/>
  <c r="AQ82" i="3"/>
  <c r="AS82" i="3"/>
  <c r="AU82" i="3"/>
  <c r="AW82" i="3"/>
  <c r="AY82" i="3"/>
  <c r="BA82" i="3"/>
  <c r="BC82" i="3"/>
  <c r="BE82" i="3"/>
  <c r="BG82" i="3"/>
  <c r="BI82" i="3"/>
  <c r="BK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AS83" i="3"/>
  <c r="AU83" i="3"/>
  <c r="AW83" i="3"/>
  <c r="AY83" i="3"/>
  <c r="BA83" i="3"/>
  <c r="BC83" i="3"/>
  <c r="BE83" i="3"/>
  <c r="BG83" i="3"/>
  <c r="BI83" i="3"/>
  <c r="BK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AS84" i="3"/>
  <c r="AU84" i="3"/>
  <c r="AW84" i="3"/>
  <c r="AY84" i="3"/>
  <c r="BA84" i="3"/>
  <c r="BC84" i="3"/>
  <c r="BE84" i="3"/>
  <c r="BG84" i="3"/>
  <c r="BI84" i="3"/>
  <c r="BK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AS85" i="3"/>
  <c r="AU85" i="3"/>
  <c r="AW85" i="3"/>
  <c r="AY85" i="3"/>
  <c r="BA85" i="3"/>
  <c r="BC85" i="3"/>
  <c r="BE85" i="3"/>
  <c r="BG85" i="3"/>
  <c r="BI85" i="3"/>
  <c r="BK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AS86" i="3"/>
  <c r="AU86" i="3"/>
  <c r="AW86" i="3"/>
  <c r="AY86" i="3"/>
  <c r="BA86" i="3"/>
  <c r="BC86" i="3"/>
  <c r="BE86" i="3"/>
  <c r="BG86" i="3"/>
  <c r="BI86" i="3"/>
  <c r="BK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AS87" i="3"/>
  <c r="AU87" i="3"/>
  <c r="AW87" i="3"/>
  <c r="AY87" i="3"/>
  <c r="BA87" i="3"/>
  <c r="BC87" i="3"/>
  <c r="BE87" i="3"/>
  <c r="BG87" i="3"/>
  <c r="BI87" i="3"/>
  <c r="BK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AS88" i="3"/>
  <c r="AU88" i="3"/>
  <c r="AW88" i="3"/>
  <c r="AY88" i="3"/>
  <c r="BA88" i="3"/>
  <c r="BC88" i="3"/>
  <c r="BE88" i="3"/>
  <c r="BG88" i="3"/>
  <c r="BI88" i="3"/>
  <c r="BK88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AS89" i="3"/>
  <c r="AU89" i="3"/>
  <c r="AW89" i="3"/>
  <c r="AY89" i="3"/>
  <c r="BA89" i="3"/>
  <c r="BC89" i="3"/>
  <c r="BE89" i="3"/>
  <c r="BG89" i="3"/>
  <c r="BI89" i="3"/>
  <c r="BK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AU90" i="3"/>
  <c r="AW90" i="3"/>
  <c r="AY90" i="3"/>
  <c r="BA90" i="3"/>
  <c r="BC90" i="3"/>
  <c r="BE90" i="3"/>
  <c r="BG90" i="3"/>
  <c r="BI90" i="3"/>
  <c r="BK90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AU91" i="3"/>
  <c r="AW91" i="3"/>
  <c r="AY91" i="3"/>
  <c r="BA91" i="3"/>
  <c r="BC91" i="3"/>
  <c r="BE91" i="3"/>
  <c r="BG91" i="3"/>
  <c r="BI91" i="3"/>
  <c r="BK91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AS92" i="3"/>
  <c r="AU92" i="3"/>
  <c r="AW92" i="3"/>
  <c r="AY92" i="3"/>
  <c r="BA92" i="3"/>
  <c r="BC92" i="3"/>
  <c r="BE92" i="3"/>
  <c r="BG92" i="3"/>
  <c r="BI92" i="3"/>
  <c r="BK92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AU93" i="3"/>
  <c r="AW93" i="3"/>
  <c r="AY93" i="3"/>
  <c r="BA93" i="3"/>
  <c r="BC93" i="3"/>
  <c r="BE93" i="3"/>
  <c r="BG93" i="3"/>
  <c r="BI93" i="3"/>
  <c r="BK93" i="3"/>
  <c r="G94" i="3"/>
  <c r="I94" i="3"/>
  <c r="K94" i="3"/>
  <c r="M94" i="3"/>
  <c r="O94" i="3"/>
  <c r="Q94" i="3"/>
  <c r="S94" i="3"/>
  <c r="U94" i="3"/>
  <c r="W94" i="3"/>
  <c r="Y94" i="3"/>
  <c r="AA94" i="3"/>
  <c r="AC94" i="3"/>
  <c r="AE94" i="3"/>
  <c r="AG94" i="3"/>
  <c r="AI94" i="3"/>
  <c r="AK94" i="3"/>
  <c r="AM94" i="3"/>
  <c r="AO94" i="3"/>
  <c r="AQ94" i="3"/>
  <c r="AS94" i="3"/>
  <c r="AU94" i="3"/>
  <c r="AW94" i="3"/>
  <c r="AY94" i="3"/>
  <c r="BA94" i="3"/>
  <c r="BC94" i="3"/>
  <c r="BE94" i="3"/>
  <c r="BG94" i="3"/>
  <c r="BI94" i="3"/>
  <c r="BK94" i="3"/>
  <c r="G95" i="3"/>
  <c r="I95" i="3"/>
  <c r="K95" i="3"/>
  <c r="M95" i="3"/>
  <c r="O95" i="3"/>
  <c r="Q95" i="3"/>
  <c r="S95" i="3"/>
  <c r="U95" i="3"/>
  <c r="W95" i="3"/>
  <c r="Y95" i="3"/>
  <c r="AA95" i="3"/>
  <c r="AC95" i="3"/>
  <c r="AE95" i="3"/>
  <c r="AG95" i="3"/>
  <c r="AI95" i="3"/>
  <c r="AK95" i="3"/>
  <c r="AM95" i="3"/>
  <c r="AO95" i="3"/>
  <c r="AQ95" i="3"/>
  <c r="AS95" i="3"/>
  <c r="AU95" i="3"/>
  <c r="AW95" i="3"/>
  <c r="AY95" i="3"/>
  <c r="BA95" i="3"/>
  <c r="BC95" i="3"/>
  <c r="BE95" i="3"/>
  <c r="BG95" i="3"/>
  <c r="BI95" i="3"/>
  <c r="BK95" i="3"/>
  <c r="G96" i="3"/>
  <c r="I96" i="3"/>
  <c r="K96" i="3"/>
  <c r="M96" i="3"/>
  <c r="O96" i="3"/>
  <c r="Q96" i="3"/>
  <c r="S96" i="3"/>
  <c r="U96" i="3"/>
  <c r="W96" i="3"/>
  <c r="Y96" i="3"/>
  <c r="AA96" i="3"/>
  <c r="AC96" i="3"/>
  <c r="AE96" i="3"/>
  <c r="AG96" i="3"/>
  <c r="AI96" i="3"/>
  <c r="AK96" i="3"/>
  <c r="AM96" i="3"/>
  <c r="AO96" i="3"/>
  <c r="AQ96" i="3"/>
  <c r="AS96" i="3"/>
  <c r="AU96" i="3"/>
  <c r="AW96" i="3"/>
  <c r="AY96" i="3"/>
  <c r="BA96" i="3"/>
  <c r="BC96" i="3"/>
  <c r="BE96" i="3"/>
  <c r="BG96" i="3"/>
  <c r="BI96" i="3"/>
  <c r="BK96" i="3"/>
  <c r="G97" i="3"/>
  <c r="I97" i="3"/>
  <c r="K97" i="3"/>
  <c r="M97" i="3"/>
  <c r="O97" i="3"/>
  <c r="Q97" i="3"/>
  <c r="S97" i="3"/>
  <c r="U97" i="3"/>
  <c r="W97" i="3"/>
  <c r="Y97" i="3"/>
  <c r="AA97" i="3"/>
  <c r="AC97" i="3"/>
  <c r="AE97" i="3"/>
  <c r="AG97" i="3"/>
  <c r="AI97" i="3"/>
  <c r="AK97" i="3"/>
  <c r="AM97" i="3"/>
  <c r="AO97" i="3"/>
  <c r="AQ97" i="3"/>
  <c r="AS97" i="3"/>
  <c r="AU97" i="3"/>
  <c r="AW97" i="3"/>
  <c r="AY97" i="3"/>
  <c r="BA97" i="3"/>
  <c r="BC97" i="3"/>
  <c r="BE97" i="3"/>
  <c r="BG97" i="3"/>
  <c r="BI97" i="3"/>
  <c r="BK97" i="3"/>
  <c r="G98" i="3"/>
  <c r="I98" i="3"/>
  <c r="K98" i="3"/>
  <c r="M98" i="3"/>
  <c r="O98" i="3"/>
  <c r="Q98" i="3"/>
  <c r="S98" i="3"/>
  <c r="U98" i="3"/>
  <c r="W98" i="3"/>
  <c r="Y98" i="3"/>
  <c r="AA98" i="3"/>
  <c r="AC98" i="3"/>
  <c r="AE98" i="3"/>
  <c r="AG98" i="3"/>
  <c r="AI98" i="3"/>
  <c r="AK98" i="3"/>
  <c r="AM98" i="3"/>
  <c r="AO98" i="3"/>
  <c r="AQ98" i="3"/>
  <c r="AS98" i="3"/>
  <c r="AU98" i="3"/>
  <c r="AW98" i="3"/>
  <c r="AY98" i="3"/>
  <c r="BA98" i="3"/>
  <c r="BC98" i="3"/>
  <c r="BE98" i="3"/>
  <c r="BG98" i="3"/>
  <c r="BI98" i="3"/>
  <c r="BK98" i="3"/>
  <c r="G99" i="3"/>
  <c r="I99" i="3"/>
  <c r="K99" i="3"/>
  <c r="M99" i="3"/>
  <c r="O99" i="3"/>
  <c r="Q99" i="3"/>
  <c r="S99" i="3"/>
  <c r="U99" i="3"/>
  <c r="W99" i="3"/>
  <c r="Y99" i="3"/>
  <c r="AA99" i="3"/>
  <c r="AC99" i="3"/>
  <c r="AE99" i="3"/>
  <c r="AG99" i="3"/>
  <c r="AI99" i="3"/>
  <c r="AK99" i="3"/>
  <c r="AM99" i="3"/>
  <c r="AO99" i="3"/>
  <c r="AQ99" i="3"/>
  <c r="AS99" i="3"/>
  <c r="AU99" i="3"/>
  <c r="AW99" i="3"/>
  <c r="AY99" i="3"/>
  <c r="BA99" i="3"/>
  <c r="BC99" i="3"/>
  <c r="BE99" i="3"/>
  <c r="BG99" i="3"/>
  <c r="BI99" i="3"/>
  <c r="BK99" i="3"/>
  <c r="G100" i="3"/>
  <c r="I100" i="3"/>
  <c r="K100" i="3"/>
  <c r="M100" i="3"/>
  <c r="O100" i="3"/>
  <c r="Q100" i="3"/>
  <c r="S100" i="3"/>
  <c r="U100" i="3"/>
  <c r="W100" i="3"/>
  <c r="Y100" i="3"/>
  <c r="AA100" i="3"/>
  <c r="AC100" i="3"/>
  <c r="AE100" i="3"/>
  <c r="AG100" i="3"/>
  <c r="AI100" i="3"/>
  <c r="AK100" i="3"/>
  <c r="AM100" i="3"/>
  <c r="AO100" i="3"/>
  <c r="AQ100" i="3"/>
  <c r="AS100" i="3"/>
  <c r="AU100" i="3"/>
  <c r="AW100" i="3"/>
  <c r="AY100" i="3"/>
  <c r="BA100" i="3"/>
  <c r="BC100" i="3"/>
  <c r="BE100" i="3"/>
  <c r="BG100" i="3"/>
  <c r="BI100" i="3"/>
  <c r="BK100" i="3"/>
  <c r="G101" i="3"/>
  <c r="I101" i="3"/>
  <c r="K101" i="3"/>
  <c r="M101" i="3"/>
  <c r="O101" i="3"/>
  <c r="Q101" i="3"/>
  <c r="S101" i="3"/>
  <c r="U101" i="3"/>
  <c r="W101" i="3"/>
  <c r="Y101" i="3"/>
  <c r="AA101" i="3"/>
  <c r="AC101" i="3"/>
  <c r="AE101" i="3"/>
  <c r="AG101" i="3"/>
  <c r="AI101" i="3"/>
  <c r="AK101" i="3"/>
  <c r="AM101" i="3"/>
  <c r="AO101" i="3"/>
  <c r="AQ101" i="3"/>
  <c r="AS101" i="3"/>
  <c r="AU101" i="3"/>
  <c r="AW101" i="3"/>
  <c r="AY101" i="3"/>
  <c r="BA101" i="3"/>
  <c r="BC101" i="3"/>
  <c r="BE101" i="3"/>
  <c r="BG101" i="3"/>
  <c r="BI101" i="3"/>
  <c r="BK101" i="3"/>
  <c r="G102" i="3"/>
  <c r="I102" i="3"/>
  <c r="K102" i="3"/>
  <c r="M102" i="3"/>
  <c r="O102" i="3"/>
  <c r="Q102" i="3"/>
  <c r="S102" i="3"/>
  <c r="U102" i="3"/>
  <c r="W102" i="3"/>
  <c r="Y102" i="3"/>
  <c r="AA102" i="3"/>
  <c r="AC102" i="3"/>
  <c r="AE102" i="3"/>
  <c r="AG102" i="3"/>
  <c r="AI102" i="3"/>
  <c r="AK102" i="3"/>
  <c r="AM102" i="3"/>
  <c r="AO102" i="3"/>
  <c r="AQ102" i="3"/>
  <c r="AS102" i="3"/>
  <c r="AU102" i="3"/>
  <c r="AW102" i="3"/>
  <c r="AY102" i="3"/>
  <c r="BA102" i="3"/>
  <c r="BC102" i="3"/>
  <c r="BE102" i="3"/>
  <c r="BG102" i="3"/>
  <c r="BI102" i="3"/>
  <c r="BK102" i="3"/>
  <c r="F10" i="8" l="1"/>
  <c r="BD76" i="8"/>
  <c r="D9" i="8"/>
  <c r="BL106" i="7" l="1"/>
  <c r="H105" i="7"/>
  <c r="J105" i="7" s="1"/>
  <c r="L105" i="7" s="1"/>
  <c r="N105" i="7" s="1"/>
  <c r="P105" i="7" s="1"/>
  <c r="R105" i="7" s="1"/>
  <c r="T105" i="7" s="1"/>
  <c r="V105" i="7" s="1"/>
  <c r="X105" i="7" s="1"/>
  <c r="Z105" i="7" s="1"/>
  <c r="AB105" i="7" s="1"/>
  <c r="AD105" i="7" s="1"/>
  <c r="AF105" i="7" s="1"/>
  <c r="AH105" i="7" s="1"/>
  <c r="AJ105" i="7" s="1"/>
  <c r="AL105" i="7" s="1"/>
  <c r="AN105" i="7" s="1"/>
  <c r="AP105" i="7" s="1"/>
  <c r="AR105" i="7" s="1"/>
  <c r="AT105" i="7" s="1"/>
  <c r="AV105" i="7" s="1"/>
  <c r="AX105" i="7" s="1"/>
  <c r="AZ105" i="7" s="1"/>
  <c r="BB105" i="7" s="1"/>
  <c r="BD105" i="7" s="1"/>
  <c r="BF105" i="7" s="1"/>
  <c r="BH105" i="7" s="1"/>
  <c r="BJ105" i="7" s="1"/>
  <c r="BL105" i="7" s="1"/>
  <c r="BS104" i="7"/>
  <c r="BR104" i="7"/>
  <c r="BQ104" i="7"/>
  <c r="BM104" i="7"/>
  <c r="BK104" i="7"/>
  <c r="BI104" i="7"/>
  <c r="BG104" i="7"/>
  <c r="BE104" i="7"/>
  <c r="BC104" i="7"/>
  <c r="BA104" i="7"/>
  <c r="AY104" i="7"/>
  <c r="AW104" i="7"/>
  <c r="AU104" i="7"/>
  <c r="AS104" i="7"/>
  <c r="AQ104" i="7"/>
  <c r="AO104" i="7"/>
  <c r="AM104" i="7"/>
  <c r="AK104" i="7"/>
  <c r="AI104" i="7"/>
  <c r="AG104" i="7"/>
  <c r="AE104" i="7"/>
  <c r="AC104" i="7"/>
  <c r="AA104" i="7"/>
  <c r="Y104" i="7"/>
  <c r="W104" i="7"/>
  <c r="U104" i="7"/>
  <c r="S104" i="7"/>
  <c r="Q104" i="7"/>
  <c r="O104" i="7"/>
  <c r="M104" i="7"/>
  <c r="K104" i="7"/>
  <c r="I104" i="7"/>
  <c r="G104" i="7"/>
  <c r="BS103" i="7"/>
  <c r="BR103" i="7"/>
  <c r="BQ103" i="7"/>
  <c r="BM103" i="7"/>
  <c r="BK103" i="7"/>
  <c r="BI103" i="7"/>
  <c r="BG103" i="7"/>
  <c r="BE103" i="7"/>
  <c r="BC103" i="7"/>
  <c r="BA103" i="7"/>
  <c r="AY103" i="7"/>
  <c r="AW103" i="7"/>
  <c r="AU103" i="7"/>
  <c r="AS103" i="7"/>
  <c r="AQ103" i="7"/>
  <c r="AO103" i="7"/>
  <c r="AM103" i="7"/>
  <c r="AK103" i="7"/>
  <c r="AI103" i="7"/>
  <c r="AG103" i="7"/>
  <c r="AE103" i="7"/>
  <c r="AC103" i="7"/>
  <c r="AA103" i="7"/>
  <c r="Y103" i="7"/>
  <c r="W103" i="7"/>
  <c r="U103" i="7"/>
  <c r="S103" i="7"/>
  <c r="Q103" i="7"/>
  <c r="O103" i="7"/>
  <c r="M103" i="7"/>
  <c r="K103" i="7"/>
  <c r="I103" i="7"/>
  <c r="G103" i="7"/>
  <c r="BS102" i="7"/>
  <c r="BR102" i="7"/>
  <c r="BQ102" i="7"/>
  <c r="BM102" i="7"/>
  <c r="BK102" i="7"/>
  <c r="BI102" i="7"/>
  <c r="BG102" i="7"/>
  <c r="BE102" i="7"/>
  <c r="BC102" i="7"/>
  <c r="BA102" i="7"/>
  <c r="AY102" i="7"/>
  <c r="AW102" i="7"/>
  <c r="AU102" i="7"/>
  <c r="AS102" i="7"/>
  <c r="AQ102" i="7"/>
  <c r="AO102" i="7"/>
  <c r="AM102" i="7"/>
  <c r="AK102" i="7"/>
  <c r="AI102" i="7"/>
  <c r="AG102" i="7"/>
  <c r="AE102" i="7"/>
  <c r="AC102" i="7"/>
  <c r="AA102" i="7"/>
  <c r="Y102" i="7"/>
  <c r="W102" i="7"/>
  <c r="U102" i="7"/>
  <c r="S102" i="7"/>
  <c r="Q102" i="7"/>
  <c r="O102" i="7"/>
  <c r="M102" i="7"/>
  <c r="K102" i="7"/>
  <c r="I102" i="7"/>
  <c r="G102" i="7"/>
  <c r="BS101" i="7"/>
  <c r="BR101" i="7"/>
  <c r="BQ101" i="7"/>
  <c r="BM101" i="7"/>
  <c r="BK101" i="7"/>
  <c r="BI101" i="7"/>
  <c r="BG101" i="7"/>
  <c r="BE101" i="7"/>
  <c r="BC101" i="7"/>
  <c r="BA101" i="7"/>
  <c r="AY101" i="7"/>
  <c r="AW101" i="7"/>
  <c r="AU101" i="7"/>
  <c r="AS101" i="7"/>
  <c r="AQ101" i="7"/>
  <c r="AO101" i="7"/>
  <c r="AM101" i="7"/>
  <c r="AK101" i="7"/>
  <c r="AI101" i="7"/>
  <c r="AG101" i="7"/>
  <c r="AE101" i="7"/>
  <c r="AC101" i="7"/>
  <c r="AA101" i="7"/>
  <c r="Y101" i="7"/>
  <c r="W101" i="7"/>
  <c r="U101" i="7"/>
  <c r="S101" i="7"/>
  <c r="Q101" i="7"/>
  <c r="O101" i="7"/>
  <c r="M101" i="7"/>
  <c r="K101" i="7"/>
  <c r="I101" i="7"/>
  <c r="G101" i="7"/>
  <c r="BS100" i="7"/>
  <c r="BR100" i="7"/>
  <c r="BQ100" i="7"/>
  <c r="BM100" i="7"/>
  <c r="BK100" i="7"/>
  <c r="BI100" i="7"/>
  <c r="BG100" i="7"/>
  <c r="BE100" i="7"/>
  <c r="BC100" i="7"/>
  <c r="BA100" i="7"/>
  <c r="AY100" i="7"/>
  <c r="AW100" i="7"/>
  <c r="AU100" i="7"/>
  <c r="AS100" i="7"/>
  <c r="AQ100" i="7"/>
  <c r="AO100" i="7"/>
  <c r="AM100" i="7"/>
  <c r="AK100" i="7"/>
  <c r="AI100" i="7"/>
  <c r="AG100" i="7"/>
  <c r="AE100" i="7"/>
  <c r="AC100" i="7"/>
  <c r="AA100" i="7"/>
  <c r="Y100" i="7"/>
  <c r="W100" i="7"/>
  <c r="U100" i="7"/>
  <c r="S100" i="7"/>
  <c r="Q100" i="7"/>
  <c r="O100" i="7"/>
  <c r="M100" i="7"/>
  <c r="K100" i="7"/>
  <c r="I100" i="7"/>
  <c r="G100" i="7"/>
  <c r="BS99" i="7"/>
  <c r="BR99" i="7"/>
  <c r="BQ99" i="7"/>
  <c r="BM99" i="7"/>
  <c r="BK99" i="7"/>
  <c r="BI99" i="7"/>
  <c r="BG99" i="7"/>
  <c r="BE99" i="7"/>
  <c r="BC99" i="7"/>
  <c r="BA99" i="7"/>
  <c r="AY99" i="7"/>
  <c r="AW99" i="7"/>
  <c r="AU99" i="7"/>
  <c r="AS99" i="7"/>
  <c r="AQ99" i="7"/>
  <c r="AO99" i="7"/>
  <c r="AM99" i="7"/>
  <c r="AK99" i="7"/>
  <c r="AI99" i="7"/>
  <c r="AG99" i="7"/>
  <c r="AE99" i="7"/>
  <c r="AC99" i="7"/>
  <c r="AA99" i="7"/>
  <c r="Y99" i="7"/>
  <c r="W99" i="7"/>
  <c r="U99" i="7"/>
  <c r="S99" i="7"/>
  <c r="Q99" i="7"/>
  <c r="O99" i="7"/>
  <c r="M99" i="7"/>
  <c r="K99" i="7"/>
  <c r="I99" i="7"/>
  <c r="G99" i="7"/>
  <c r="BS98" i="7"/>
  <c r="BR98" i="7"/>
  <c r="BQ98" i="7"/>
  <c r="BM98" i="7"/>
  <c r="BK98" i="7"/>
  <c r="BI98" i="7"/>
  <c r="BG98" i="7"/>
  <c r="BE98" i="7"/>
  <c r="BC98" i="7"/>
  <c r="BA98" i="7"/>
  <c r="AY98" i="7"/>
  <c r="AW98" i="7"/>
  <c r="AU98" i="7"/>
  <c r="AS98" i="7"/>
  <c r="AQ98" i="7"/>
  <c r="AO98" i="7"/>
  <c r="AM98" i="7"/>
  <c r="AK98" i="7"/>
  <c r="AI98" i="7"/>
  <c r="AG98" i="7"/>
  <c r="AE98" i="7"/>
  <c r="AC98" i="7"/>
  <c r="AA98" i="7"/>
  <c r="Y98" i="7"/>
  <c r="W98" i="7"/>
  <c r="U98" i="7"/>
  <c r="S98" i="7"/>
  <c r="Q98" i="7"/>
  <c r="O98" i="7"/>
  <c r="M98" i="7"/>
  <c r="K98" i="7"/>
  <c r="I98" i="7"/>
  <c r="G98" i="7"/>
  <c r="BS97" i="7"/>
  <c r="BR97" i="7"/>
  <c r="BQ97" i="7"/>
  <c r="BM97" i="7"/>
  <c r="BK97" i="7"/>
  <c r="BI97" i="7"/>
  <c r="BG97" i="7"/>
  <c r="BE97" i="7"/>
  <c r="BC97" i="7"/>
  <c r="BA97" i="7"/>
  <c r="AY97" i="7"/>
  <c r="AW97" i="7"/>
  <c r="AU97" i="7"/>
  <c r="AS97" i="7"/>
  <c r="AQ97" i="7"/>
  <c r="AO97" i="7"/>
  <c r="AM97" i="7"/>
  <c r="AK97" i="7"/>
  <c r="AI97" i="7"/>
  <c r="AG97" i="7"/>
  <c r="AE97" i="7"/>
  <c r="AC97" i="7"/>
  <c r="AA97" i="7"/>
  <c r="Y97" i="7"/>
  <c r="W97" i="7"/>
  <c r="U97" i="7"/>
  <c r="S97" i="7"/>
  <c r="Q97" i="7"/>
  <c r="O97" i="7"/>
  <c r="M97" i="7"/>
  <c r="K97" i="7"/>
  <c r="I97" i="7"/>
  <c r="G97" i="7"/>
  <c r="BS96" i="7"/>
  <c r="BR96" i="7"/>
  <c r="BQ96" i="7"/>
  <c r="BM96" i="7"/>
  <c r="BK96" i="7"/>
  <c r="BI96" i="7"/>
  <c r="BG96" i="7"/>
  <c r="BE96" i="7"/>
  <c r="BC96" i="7"/>
  <c r="BA96" i="7"/>
  <c r="AY96" i="7"/>
  <c r="AW96" i="7"/>
  <c r="AU96" i="7"/>
  <c r="AS96" i="7"/>
  <c r="AQ96" i="7"/>
  <c r="AO96" i="7"/>
  <c r="AM96" i="7"/>
  <c r="AK96" i="7"/>
  <c r="AI96" i="7"/>
  <c r="AG96" i="7"/>
  <c r="AE96" i="7"/>
  <c r="AC96" i="7"/>
  <c r="AA96" i="7"/>
  <c r="Y96" i="7"/>
  <c r="W96" i="7"/>
  <c r="U96" i="7"/>
  <c r="S96" i="7"/>
  <c r="Q96" i="7"/>
  <c r="O96" i="7"/>
  <c r="M96" i="7"/>
  <c r="K96" i="7"/>
  <c r="I96" i="7"/>
  <c r="G96" i="7"/>
  <c r="BS95" i="7"/>
  <c r="BR95" i="7"/>
  <c r="BQ95" i="7"/>
  <c r="BM95" i="7"/>
  <c r="BK95" i="7"/>
  <c r="BI95" i="7"/>
  <c r="BG95" i="7"/>
  <c r="BE95" i="7"/>
  <c r="BC95" i="7"/>
  <c r="BA95" i="7"/>
  <c r="AY95" i="7"/>
  <c r="AW95" i="7"/>
  <c r="AU95" i="7"/>
  <c r="AS95" i="7"/>
  <c r="AQ95" i="7"/>
  <c r="AO95" i="7"/>
  <c r="AM95" i="7"/>
  <c r="AK95" i="7"/>
  <c r="AI95" i="7"/>
  <c r="AG95" i="7"/>
  <c r="AE95" i="7"/>
  <c r="AC95" i="7"/>
  <c r="AA95" i="7"/>
  <c r="Y95" i="7"/>
  <c r="W95" i="7"/>
  <c r="U95" i="7"/>
  <c r="S95" i="7"/>
  <c r="Q95" i="7"/>
  <c r="O95" i="7"/>
  <c r="M95" i="7"/>
  <c r="K95" i="7"/>
  <c r="I95" i="7"/>
  <c r="G95" i="7"/>
  <c r="BS94" i="7"/>
  <c r="BR94" i="7"/>
  <c r="BQ94" i="7"/>
  <c r="BM94" i="7"/>
  <c r="BK94" i="7"/>
  <c r="BI94" i="7"/>
  <c r="BG94" i="7"/>
  <c r="BE94" i="7"/>
  <c r="BC94" i="7"/>
  <c r="BA94" i="7"/>
  <c r="AY94" i="7"/>
  <c r="AW94" i="7"/>
  <c r="AU94" i="7"/>
  <c r="AS94" i="7"/>
  <c r="AQ94" i="7"/>
  <c r="AO94" i="7"/>
  <c r="AM94" i="7"/>
  <c r="AK94" i="7"/>
  <c r="AI94" i="7"/>
  <c r="AG94" i="7"/>
  <c r="AE94" i="7"/>
  <c r="AC94" i="7"/>
  <c r="AA94" i="7"/>
  <c r="Y94" i="7"/>
  <c r="W94" i="7"/>
  <c r="U94" i="7"/>
  <c r="S94" i="7"/>
  <c r="Q94" i="7"/>
  <c r="O94" i="7"/>
  <c r="M94" i="7"/>
  <c r="K94" i="7"/>
  <c r="I94" i="7"/>
  <c r="G94" i="7"/>
  <c r="BS93" i="7"/>
  <c r="BR93" i="7"/>
  <c r="BQ93" i="7"/>
  <c r="BM93" i="7"/>
  <c r="BK93" i="7"/>
  <c r="BI93" i="7"/>
  <c r="BG93" i="7"/>
  <c r="BE93" i="7"/>
  <c r="BC93" i="7"/>
  <c r="BA93" i="7"/>
  <c r="AY93" i="7"/>
  <c r="AW93" i="7"/>
  <c r="AU93" i="7"/>
  <c r="AS93" i="7"/>
  <c r="AQ93" i="7"/>
  <c r="AO93" i="7"/>
  <c r="AM93" i="7"/>
  <c r="AK93" i="7"/>
  <c r="AI93" i="7"/>
  <c r="AG93" i="7"/>
  <c r="AE93" i="7"/>
  <c r="AC93" i="7"/>
  <c r="AA93" i="7"/>
  <c r="Y93" i="7"/>
  <c r="W93" i="7"/>
  <c r="U93" i="7"/>
  <c r="S93" i="7"/>
  <c r="Q93" i="7"/>
  <c r="O93" i="7"/>
  <c r="M93" i="7"/>
  <c r="K93" i="7"/>
  <c r="I93" i="7"/>
  <c r="G93" i="7"/>
  <c r="BS92" i="7"/>
  <c r="BR92" i="7"/>
  <c r="BQ92" i="7"/>
  <c r="BM92" i="7"/>
  <c r="BK92" i="7"/>
  <c r="BI92" i="7"/>
  <c r="BG92" i="7"/>
  <c r="BE92" i="7"/>
  <c r="BC92" i="7"/>
  <c r="BA92" i="7"/>
  <c r="AY92" i="7"/>
  <c r="AW92" i="7"/>
  <c r="AU92" i="7"/>
  <c r="AS92" i="7"/>
  <c r="AQ92" i="7"/>
  <c r="AO92" i="7"/>
  <c r="AM92" i="7"/>
  <c r="AK92" i="7"/>
  <c r="AI92" i="7"/>
  <c r="AG92" i="7"/>
  <c r="AE92" i="7"/>
  <c r="AC92" i="7"/>
  <c r="AA92" i="7"/>
  <c r="Y92" i="7"/>
  <c r="W92" i="7"/>
  <c r="U92" i="7"/>
  <c r="S92" i="7"/>
  <c r="Q92" i="7"/>
  <c r="O92" i="7"/>
  <c r="M92" i="7"/>
  <c r="K92" i="7"/>
  <c r="I92" i="7"/>
  <c r="G92" i="7"/>
  <c r="BS91" i="7"/>
  <c r="BR91" i="7"/>
  <c r="BQ91" i="7"/>
  <c r="BM91" i="7"/>
  <c r="BK91" i="7"/>
  <c r="BI91" i="7"/>
  <c r="BG91" i="7"/>
  <c r="BE91" i="7"/>
  <c r="BC91" i="7"/>
  <c r="BA91" i="7"/>
  <c r="AY91" i="7"/>
  <c r="AW91" i="7"/>
  <c r="AU91" i="7"/>
  <c r="AS91" i="7"/>
  <c r="AQ91" i="7"/>
  <c r="AO91" i="7"/>
  <c r="AM91" i="7"/>
  <c r="AK91" i="7"/>
  <c r="AI91" i="7"/>
  <c r="AG91" i="7"/>
  <c r="AE91" i="7"/>
  <c r="AC91" i="7"/>
  <c r="AA91" i="7"/>
  <c r="Y91" i="7"/>
  <c r="W91" i="7"/>
  <c r="U91" i="7"/>
  <c r="S91" i="7"/>
  <c r="Q91" i="7"/>
  <c r="O91" i="7"/>
  <c r="M91" i="7"/>
  <c r="K91" i="7"/>
  <c r="I91" i="7"/>
  <c r="G91" i="7"/>
  <c r="BS90" i="7"/>
  <c r="BR90" i="7"/>
  <c r="BQ90" i="7"/>
  <c r="BM90" i="7"/>
  <c r="BK90" i="7"/>
  <c r="BI90" i="7"/>
  <c r="BG90" i="7"/>
  <c r="BE90" i="7"/>
  <c r="BC90" i="7"/>
  <c r="BA90" i="7"/>
  <c r="AY90" i="7"/>
  <c r="AW90" i="7"/>
  <c r="AU90" i="7"/>
  <c r="AS90" i="7"/>
  <c r="AQ90" i="7"/>
  <c r="AO90" i="7"/>
  <c r="AM90" i="7"/>
  <c r="AK90" i="7"/>
  <c r="AI90" i="7"/>
  <c r="AG90" i="7"/>
  <c r="AE90" i="7"/>
  <c r="AC90" i="7"/>
  <c r="AA90" i="7"/>
  <c r="Y90" i="7"/>
  <c r="W90" i="7"/>
  <c r="U90" i="7"/>
  <c r="S90" i="7"/>
  <c r="Q90" i="7"/>
  <c r="O90" i="7"/>
  <c r="M90" i="7"/>
  <c r="K90" i="7"/>
  <c r="I90" i="7"/>
  <c r="G90" i="7"/>
  <c r="BS89" i="7"/>
  <c r="BR89" i="7"/>
  <c r="BQ89" i="7"/>
  <c r="BM89" i="7"/>
  <c r="BK89" i="7"/>
  <c r="BI89" i="7"/>
  <c r="BG89" i="7"/>
  <c r="BE89" i="7"/>
  <c r="BC89" i="7"/>
  <c r="BA89" i="7"/>
  <c r="AY89" i="7"/>
  <c r="AW89" i="7"/>
  <c r="AU89" i="7"/>
  <c r="AS89" i="7"/>
  <c r="AQ89" i="7"/>
  <c r="AO89" i="7"/>
  <c r="AM89" i="7"/>
  <c r="AK89" i="7"/>
  <c r="AI89" i="7"/>
  <c r="AG89" i="7"/>
  <c r="AE89" i="7"/>
  <c r="AC89" i="7"/>
  <c r="AA89" i="7"/>
  <c r="Y89" i="7"/>
  <c r="W89" i="7"/>
  <c r="U89" i="7"/>
  <c r="S89" i="7"/>
  <c r="Q89" i="7"/>
  <c r="O89" i="7"/>
  <c r="M89" i="7"/>
  <c r="K89" i="7"/>
  <c r="I89" i="7"/>
  <c r="G89" i="7"/>
  <c r="BS88" i="7"/>
  <c r="BR88" i="7"/>
  <c r="BQ88" i="7"/>
  <c r="BM88" i="7"/>
  <c r="BK88" i="7"/>
  <c r="BI88" i="7"/>
  <c r="BG88" i="7"/>
  <c r="BE88" i="7"/>
  <c r="BC88" i="7"/>
  <c r="BA88" i="7"/>
  <c r="AY88" i="7"/>
  <c r="AW88" i="7"/>
  <c r="AU88" i="7"/>
  <c r="AS88" i="7"/>
  <c r="AQ88" i="7"/>
  <c r="AO88" i="7"/>
  <c r="AM88" i="7"/>
  <c r="AK88" i="7"/>
  <c r="AI88" i="7"/>
  <c r="AG88" i="7"/>
  <c r="AE88" i="7"/>
  <c r="AC88" i="7"/>
  <c r="AA88" i="7"/>
  <c r="Y88" i="7"/>
  <c r="W88" i="7"/>
  <c r="U88" i="7"/>
  <c r="S88" i="7"/>
  <c r="Q88" i="7"/>
  <c r="O88" i="7"/>
  <c r="M88" i="7"/>
  <c r="K88" i="7"/>
  <c r="I88" i="7"/>
  <c r="G88" i="7"/>
  <c r="BS87" i="7"/>
  <c r="BR87" i="7"/>
  <c r="BQ87" i="7"/>
  <c r="BM87" i="7"/>
  <c r="BK87" i="7"/>
  <c r="BI87" i="7"/>
  <c r="BG87" i="7"/>
  <c r="BE87" i="7"/>
  <c r="BC87" i="7"/>
  <c r="BA87" i="7"/>
  <c r="AY87" i="7"/>
  <c r="AW87" i="7"/>
  <c r="AU87" i="7"/>
  <c r="AS87" i="7"/>
  <c r="AQ87" i="7"/>
  <c r="AO87" i="7"/>
  <c r="AM87" i="7"/>
  <c r="AK87" i="7"/>
  <c r="AI87" i="7"/>
  <c r="AG87" i="7"/>
  <c r="AE87" i="7"/>
  <c r="AC87" i="7"/>
  <c r="AA87" i="7"/>
  <c r="Y87" i="7"/>
  <c r="W87" i="7"/>
  <c r="U87" i="7"/>
  <c r="S87" i="7"/>
  <c r="Q87" i="7"/>
  <c r="O87" i="7"/>
  <c r="M87" i="7"/>
  <c r="K87" i="7"/>
  <c r="I87" i="7"/>
  <c r="G87" i="7"/>
  <c r="BS86" i="7"/>
  <c r="BR86" i="7"/>
  <c r="BQ86" i="7"/>
  <c r="BM86" i="7"/>
  <c r="BK86" i="7"/>
  <c r="BI86" i="7"/>
  <c r="BG86" i="7"/>
  <c r="BE86" i="7"/>
  <c r="BC86" i="7"/>
  <c r="BA86" i="7"/>
  <c r="AY86" i="7"/>
  <c r="AW86" i="7"/>
  <c r="AU86" i="7"/>
  <c r="AS86" i="7"/>
  <c r="AQ86" i="7"/>
  <c r="AO86" i="7"/>
  <c r="AM86" i="7"/>
  <c r="AK86" i="7"/>
  <c r="AI86" i="7"/>
  <c r="AG86" i="7"/>
  <c r="AE86" i="7"/>
  <c r="AC86" i="7"/>
  <c r="AA86" i="7"/>
  <c r="Y86" i="7"/>
  <c r="W86" i="7"/>
  <c r="U86" i="7"/>
  <c r="S86" i="7"/>
  <c r="Q86" i="7"/>
  <c r="O86" i="7"/>
  <c r="M86" i="7"/>
  <c r="K86" i="7"/>
  <c r="I86" i="7"/>
  <c r="G86" i="7"/>
  <c r="BS85" i="7"/>
  <c r="BR85" i="7"/>
  <c r="BQ85" i="7"/>
  <c r="BM85" i="7"/>
  <c r="BK85" i="7"/>
  <c r="BI85" i="7"/>
  <c r="BG85" i="7"/>
  <c r="BE85" i="7"/>
  <c r="BC85" i="7"/>
  <c r="BA85" i="7"/>
  <c r="AY85" i="7"/>
  <c r="AW85" i="7"/>
  <c r="AU85" i="7"/>
  <c r="AS85" i="7"/>
  <c r="AQ85" i="7"/>
  <c r="AO85" i="7"/>
  <c r="AM85" i="7"/>
  <c r="AK85" i="7"/>
  <c r="AI85" i="7"/>
  <c r="AG85" i="7"/>
  <c r="AE85" i="7"/>
  <c r="AC85" i="7"/>
  <c r="AA85" i="7"/>
  <c r="Y85" i="7"/>
  <c r="W85" i="7"/>
  <c r="U85" i="7"/>
  <c r="S85" i="7"/>
  <c r="Q85" i="7"/>
  <c r="O85" i="7"/>
  <c r="M85" i="7"/>
  <c r="K85" i="7"/>
  <c r="I85" i="7"/>
  <c r="G85" i="7"/>
  <c r="BS84" i="7"/>
  <c r="BR84" i="7"/>
  <c r="BQ84" i="7"/>
  <c r="BM84" i="7"/>
  <c r="BK84" i="7"/>
  <c r="BI84" i="7"/>
  <c r="BG84" i="7"/>
  <c r="BE84" i="7"/>
  <c r="BC84" i="7"/>
  <c r="BA84" i="7"/>
  <c r="AY84" i="7"/>
  <c r="AW84" i="7"/>
  <c r="AU84" i="7"/>
  <c r="AS84" i="7"/>
  <c r="AQ84" i="7"/>
  <c r="AO84" i="7"/>
  <c r="AM84" i="7"/>
  <c r="AK84" i="7"/>
  <c r="AI84" i="7"/>
  <c r="AG84" i="7"/>
  <c r="AE84" i="7"/>
  <c r="AC84" i="7"/>
  <c r="AA84" i="7"/>
  <c r="Y84" i="7"/>
  <c r="W84" i="7"/>
  <c r="U84" i="7"/>
  <c r="S84" i="7"/>
  <c r="Q84" i="7"/>
  <c r="O84" i="7"/>
  <c r="M84" i="7"/>
  <c r="K84" i="7"/>
  <c r="I84" i="7"/>
  <c r="G84" i="7"/>
  <c r="BS83" i="7"/>
  <c r="BR83" i="7"/>
  <c r="BQ83" i="7"/>
  <c r="BM83" i="7"/>
  <c r="BK83" i="7"/>
  <c r="BI83" i="7"/>
  <c r="BG83" i="7"/>
  <c r="BE83" i="7"/>
  <c r="BC83" i="7"/>
  <c r="BA83" i="7"/>
  <c r="AY83" i="7"/>
  <c r="AW83" i="7"/>
  <c r="AU83" i="7"/>
  <c r="AS83" i="7"/>
  <c r="AQ83" i="7"/>
  <c r="AO83" i="7"/>
  <c r="AM83" i="7"/>
  <c r="AK83" i="7"/>
  <c r="AI83" i="7"/>
  <c r="AG83" i="7"/>
  <c r="AE83" i="7"/>
  <c r="AC83" i="7"/>
  <c r="AA83" i="7"/>
  <c r="Y83" i="7"/>
  <c r="W83" i="7"/>
  <c r="U83" i="7"/>
  <c r="S83" i="7"/>
  <c r="Q83" i="7"/>
  <c r="O83" i="7"/>
  <c r="M83" i="7"/>
  <c r="K83" i="7"/>
  <c r="I83" i="7"/>
  <c r="G83" i="7"/>
  <c r="BS82" i="7"/>
  <c r="BR82" i="7"/>
  <c r="BQ82" i="7"/>
  <c r="BM82" i="7"/>
  <c r="BK82" i="7"/>
  <c r="BI82" i="7"/>
  <c r="BG82" i="7"/>
  <c r="BE82" i="7"/>
  <c r="BC82" i="7"/>
  <c r="BA82" i="7"/>
  <c r="AY82" i="7"/>
  <c r="AW82" i="7"/>
  <c r="AU82" i="7"/>
  <c r="AS82" i="7"/>
  <c r="AQ82" i="7"/>
  <c r="AO82" i="7"/>
  <c r="AM82" i="7"/>
  <c r="AK82" i="7"/>
  <c r="AI82" i="7"/>
  <c r="AG82" i="7"/>
  <c r="AE82" i="7"/>
  <c r="AC82" i="7"/>
  <c r="AA82" i="7"/>
  <c r="Y82" i="7"/>
  <c r="W82" i="7"/>
  <c r="U82" i="7"/>
  <c r="S82" i="7"/>
  <c r="Q82" i="7"/>
  <c r="O82" i="7"/>
  <c r="M82" i="7"/>
  <c r="K82" i="7"/>
  <c r="I82" i="7"/>
  <c r="G82" i="7"/>
  <c r="BS81" i="7"/>
  <c r="BR81" i="7"/>
  <c r="BQ81" i="7"/>
  <c r="BM81" i="7"/>
  <c r="BK81" i="7"/>
  <c r="BI81" i="7"/>
  <c r="BG81" i="7"/>
  <c r="BE81" i="7"/>
  <c r="BC81" i="7"/>
  <c r="BA81" i="7"/>
  <c r="AY81" i="7"/>
  <c r="AW81" i="7"/>
  <c r="AU81" i="7"/>
  <c r="AS81" i="7"/>
  <c r="AQ81" i="7"/>
  <c r="AO81" i="7"/>
  <c r="AM81" i="7"/>
  <c r="AK81" i="7"/>
  <c r="AI81" i="7"/>
  <c r="AG81" i="7"/>
  <c r="AE81" i="7"/>
  <c r="AC81" i="7"/>
  <c r="AA81" i="7"/>
  <c r="Y81" i="7"/>
  <c r="W81" i="7"/>
  <c r="U81" i="7"/>
  <c r="S81" i="7"/>
  <c r="Q81" i="7"/>
  <c r="O81" i="7"/>
  <c r="M81" i="7"/>
  <c r="K81" i="7"/>
  <c r="I81" i="7"/>
  <c r="G81" i="7"/>
  <c r="BS80" i="7"/>
  <c r="BR80" i="7"/>
  <c r="BQ80" i="7"/>
  <c r="BM80" i="7"/>
  <c r="BK80" i="7"/>
  <c r="BI80" i="7"/>
  <c r="BG80" i="7"/>
  <c r="BE80" i="7"/>
  <c r="BC80" i="7"/>
  <c r="BA80" i="7"/>
  <c r="AY80" i="7"/>
  <c r="AW80" i="7"/>
  <c r="AU80" i="7"/>
  <c r="AS80" i="7"/>
  <c r="AQ80" i="7"/>
  <c r="AO80" i="7"/>
  <c r="AM80" i="7"/>
  <c r="AK80" i="7"/>
  <c r="AI80" i="7"/>
  <c r="AG80" i="7"/>
  <c r="AE80" i="7"/>
  <c r="AC80" i="7"/>
  <c r="AA80" i="7"/>
  <c r="Y80" i="7"/>
  <c r="W80" i="7"/>
  <c r="U80" i="7"/>
  <c r="S80" i="7"/>
  <c r="Q80" i="7"/>
  <c r="O80" i="7"/>
  <c r="M80" i="7"/>
  <c r="K80" i="7"/>
  <c r="I80" i="7"/>
  <c r="G80" i="7"/>
  <c r="BS79" i="7"/>
  <c r="BR79" i="7"/>
  <c r="BQ79" i="7"/>
  <c r="BM79" i="7"/>
  <c r="BK79" i="7"/>
  <c r="BI79" i="7"/>
  <c r="BG79" i="7"/>
  <c r="BE79" i="7"/>
  <c r="BC79" i="7"/>
  <c r="BA79" i="7"/>
  <c r="AY79" i="7"/>
  <c r="AW79" i="7"/>
  <c r="AU79" i="7"/>
  <c r="AS79" i="7"/>
  <c r="AQ79" i="7"/>
  <c r="AO79" i="7"/>
  <c r="AM79" i="7"/>
  <c r="AK79" i="7"/>
  <c r="AI79" i="7"/>
  <c r="AG79" i="7"/>
  <c r="AE79" i="7"/>
  <c r="AC79" i="7"/>
  <c r="AA79" i="7"/>
  <c r="Y79" i="7"/>
  <c r="W79" i="7"/>
  <c r="U79" i="7"/>
  <c r="S79" i="7"/>
  <c r="Q79" i="7"/>
  <c r="O79" i="7"/>
  <c r="M79" i="7"/>
  <c r="K79" i="7"/>
  <c r="I79" i="7"/>
  <c r="G79" i="7"/>
  <c r="BS78" i="7"/>
  <c r="BR78" i="7"/>
  <c r="BQ78" i="7"/>
  <c r="BM78" i="7"/>
  <c r="BK78" i="7"/>
  <c r="BI78" i="7"/>
  <c r="BG78" i="7"/>
  <c r="BE78" i="7"/>
  <c r="BC78" i="7"/>
  <c r="BA78" i="7"/>
  <c r="AY78" i="7"/>
  <c r="AW78" i="7"/>
  <c r="AU78" i="7"/>
  <c r="AS78" i="7"/>
  <c r="AQ78" i="7"/>
  <c r="AO78" i="7"/>
  <c r="AM78" i="7"/>
  <c r="AK78" i="7"/>
  <c r="AI78" i="7"/>
  <c r="AG78" i="7"/>
  <c r="AE78" i="7"/>
  <c r="AC78" i="7"/>
  <c r="AA78" i="7"/>
  <c r="Y78" i="7"/>
  <c r="W78" i="7"/>
  <c r="U78" i="7"/>
  <c r="S78" i="7"/>
  <c r="Q78" i="7"/>
  <c r="O78" i="7"/>
  <c r="M78" i="7"/>
  <c r="K78" i="7"/>
  <c r="I78" i="7"/>
  <c r="G78" i="7"/>
  <c r="BS77" i="7"/>
  <c r="BR77" i="7"/>
  <c r="BQ77" i="7"/>
  <c r="BM77" i="7"/>
  <c r="BK77" i="7"/>
  <c r="BI77" i="7"/>
  <c r="BG77" i="7"/>
  <c r="BE77" i="7"/>
  <c r="BC77" i="7"/>
  <c r="BA77" i="7"/>
  <c r="AY77" i="7"/>
  <c r="AW77" i="7"/>
  <c r="AU77" i="7"/>
  <c r="AS77" i="7"/>
  <c r="AQ77" i="7"/>
  <c r="AO77" i="7"/>
  <c r="AM77" i="7"/>
  <c r="AK77" i="7"/>
  <c r="AI77" i="7"/>
  <c r="AG77" i="7"/>
  <c r="AE77" i="7"/>
  <c r="AC77" i="7"/>
  <c r="AA77" i="7"/>
  <c r="Y77" i="7"/>
  <c r="W77" i="7"/>
  <c r="U77" i="7"/>
  <c r="S77" i="7"/>
  <c r="Q77" i="7"/>
  <c r="O77" i="7"/>
  <c r="M77" i="7"/>
  <c r="K77" i="7"/>
  <c r="I77" i="7"/>
  <c r="G77" i="7"/>
  <c r="BS76" i="7"/>
  <c r="BR76" i="7"/>
  <c r="BQ76" i="7"/>
  <c r="BM76" i="7"/>
  <c r="BK76" i="7"/>
  <c r="BI76" i="7"/>
  <c r="BG76" i="7"/>
  <c r="BE76" i="7"/>
  <c r="BC76" i="7"/>
  <c r="BA76" i="7"/>
  <c r="AY76" i="7"/>
  <c r="AW76" i="7"/>
  <c r="AU76" i="7"/>
  <c r="AS76" i="7"/>
  <c r="AQ76" i="7"/>
  <c r="AO76" i="7"/>
  <c r="AM76" i="7"/>
  <c r="AK76" i="7"/>
  <c r="AI76" i="7"/>
  <c r="AG76" i="7"/>
  <c r="AE76" i="7"/>
  <c r="AC76" i="7"/>
  <c r="AA76" i="7"/>
  <c r="Y76" i="7"/>
  <c r="W76" i="7"/>
  <c r="U76" i="7"/>
  <c r="S76" i="7"/>
  <c r="Q76" i="7"/>
  <c r="O76" i="7"/>
  <c r="M76" i="7"/>
  <c r="K76" i="7"/>
  <c r="I76" i="7"/>
  <c r="G76" i="7"/>
  <c r="BS75" i="7"/>
  <c r="BR75" i="7"/>
  <c r="BQ75" i="7"/>
  <c r="BM75" i="7"/>
  <c r="BK75" i="7"/>
  <c r="BI75" i="7"/>
  <c r="BG75" i="7"/>
  <c r="BE75" i="7"/>
  <c r="BC75" i="7"/>
  <c r="BA75" i="7"/>
  <c r="AY75" i="7"/>
  <c r="AW75" i="7"/>
  <c r="AU75" i="7"/>
  <c r="AS75" i="7"/>
  <c r="AQ75" i="7"/>
  <c r="AO75" i="7"/>
  <c r="AM75" i="7"/>
  <c r="AK75" i="7"/>
  <c r="AI75" i="7"/>
  <c r="AG75" i="7"/>
  <c r="AE75" i="7"/>
  <c r="AC75" i="7"/>
  <c r="AA75" i="7"/>
  <c r="Y75" i="7"/>
  <c r="W75" i="7"/>
  <c r="U75" i="7"/>
  <c r="S75" i="7"/>
  <c r="Q75" i="7"/>
  <c r="O75" i="7"/>
  <c r="M75" i="7"/>
  <c r="K75" i="7"/>
  <c r="I75" i="7"/>
  <c r="G75" i="7"/>
  <c r="CO74" i="7"/>
  <c r="CO75" i="7" s="1"/>
  <c r="CO76" i="7" s="1"/>
  <c r="CO77" i="7" s="1"/>
  <c r="CO78" i="7" s="1"/>
  <c r="CO79" i="7" s="1"/>
  <c r="CO80" i="7" s="1"/>
  <c r="CO81" i="7" s="1"/>
  <c r="CO82" i="7" s="1"/>
  <c r="CO83" i="7" s="1"/>
  <c r="BS74" i="7"/>
  <c r="BR74" i="7"/>
  <c r="BQ74" i="7"/>
  <c r="BM74" i="7"/>
  <c r="BK74" i="7"/>
  <c r="BI74" i="7"/>
  <c r="BG74" i="7"/>
  <c r="BE74" i="7"/>
  <c r="BC74" i="7"/>
  <c r="BA74" i="7"/>
  <c r="AY74" i="7"/>
  <c r="AW74" i="7"/>
  <c r="AU74" i="7"/>
  <c r="AS74" i="7"/>
  <c r="AQ74" i="7"/>
  <c r="AO74" i="7"/>
  <c r="AM74" i="7"/>
  <c r="AK74" i="7"/>
  <c r="AI74" i="7"/>
  <c r="AG74" i="7"/>
  <c r="AE74" i="7"/>
  <c r="AC74" i="7"/>
  <c r="AA74" i="7"/>
  <c r="Y74" i="7"/>
  <c r="W74" i="7"/>
  <c r="U74" i="7"/>
  <c r="S74" i="7"/>
  <c r="Q74" i="7"/>
  <c r="O74" i="7"/>
  <c r="M74" i="7"/>
  <c r="K74" i="7"/>
  <c r="I74" i="7"/>
  <c r="G74" i="7"/>
  <c r="BS73" i="7"/>
  <c r="BR73" i="7"/>
  <c r="BQ73" i="7"/>
  <c r="BM73" i="7"/>
  <c r="BK73" i="7"/>
  <c r="BI73" i="7"/>
  <c r="BG73" i="7"/>
  <c r="BE73" i="7"/>
  <c r="BC73" i="7"/>
  <c r="BA73" i="7"/>
  <c r="AY73" i="7"/>
  <c r="AW73" i="7"/>
  <c r="AU73" i="7"/>
  <c r="AS73" i="7"/>
  <c r="AQ73" i="7"/>
  <c r="AO73" i="7"/>
  <c r="AM73" i="7"/>
  <c r="AK73" i="7"/>
  <c r="AI73" i="7"/>
  <c r="AG73" i="7"/>
  <c r="AE73" i="7"/>
  <c r="AC73" i="7"/>
  <c r="AA73" i="7"/>
  <c r="Y73" i="7"/>
  <c r="W73" i="7"/>
  <c r="U73" i="7"/>
  <c r="S73" i="7"/>
  <c r="Q73" i="7"/>
  <c r="O73" i="7"/>
  <c r="M73" i="7"/>
  <c r="K73" i="7"/>
  <c r="I73" i="7"/>
  <c r="G73" i="7"/>
  <c r="BS72" i="7"/>
  <c r="BR72" i="7"/>
  <c r="BQ72" i="7"/>
  <c r="BM72" i="7"/>
  <c r="BK72" i="7"/>
  <c r="BI72" i="7"/>
  <c r="BG72" i="7"/>
  <c r="BE72" i="7"/>
  <c r="BC72" i="7"/>
  <c r="BA72" i="7"/>
  <c r="AY72" i="7"/>
  <c r="AW72" i="7"/>
  <c r="AU72" i="7"/>
  <c r="AS72" i="7"/>
  <c r="AQ72" i="7"/>
  <c r="AO72" i="7"/>
  <c r="AM72" i="7"/>
  <c r="AK72" i="7"/>
  <c r="AI72" i="7"/>
  <c r="AG72" i="7"/>
  <c r="AE72" i="7"/>
  <c r="AC72" i="7"/>
  <c r="AA72" i="7"/>
  <c r="Y72" i="7"/>
  <c r="W72" i="7"/>
  <c r="U72" i="7"/>
  <c r="S72" i="7"/>
  <c r="Q72" i="7"/>
  <c r="O72" i="7"/>
  <c r="M72" i="7"/>
  <c r="K72" i="7"/>
  <c r="I72" i="7"/>
  <c r="G72" i="7"/>
  <c r="BS71" i="7"/>
  <c r="BR71" i="7"/>
  <c r="BQ71" i="7"/>
  <c r="BM71" i="7"/>
  <c r="BK71" i="7"/>
  <c r="BI71" i="7"/>
  <c r="BG71" i="7"/>
  <c r="BE71" i="7"/>
  <c r="BC71" i="7"/>
  <c r="BA71" i="7"/>
  <c r="AY71" i="7"/>
  <c r="AW71" i="7"/>
  <c r="AU71" i="7"/>
  <c r="AS71" i="7"/>
  <c r="AQ71" i="7"/>
  <c r="AO71" i="7"/>
  <c r="AM71" i="7"/>
  <c r="AK71" i="7"/>
  <c r="AI71" i="7"/>
  <c r="AG71" i="7"/>
  <c r="AE71" i="7"/>
  <c r="AC71" i="7"/>
  <c r="AA71" i="7"/>
  <c r="Y71" i="7"/>
  <c r="W71" i="7"/>
  <c r="U71" i="7"/>
  <c r="S71" i="7"/>
  <c r="Q71" i="7"/>
  <c r="O71" i="7"/>
  <c r="M71" i="7"/>
  <c r="K71" i="7"/>
  <c r="I71" i="7"/>
  <c r="G71" i="7"/>
  <c r="BS70" i="7"/>
  <c r="BR70" i="7"/>
  <c r="BQ70" i="7"/>
  <c r="BM70" i="7"/>
  <c r="BK70" i="7"/>
  <c r="BI70" i="7"/>
  <c r="BG70" i="7"/>
  <c r="BE70" i="7"/>
  <c r="BC70" i="7"/>
  <c r="BA70" i="7"/>
  <c r="AY70" i="7"/>
  <c r="AW70" i="7"/>
  <c r="AU70" i="7"/>
  <c r="AS70" i="7"/>
  <c r="AQ70" i="7"/>
  <c r="AO70" i="7"/>
  <c r="AM70" i="7"/>
  <c r="AK70" i="7"/>
  <c r="AI70" i="7"/>
  <c r="AG70" i="7"/>
  <c r="AE70" i="7"/>
  <c r="AC70" i="7"/>
  <c r="AA70" i="7"/>
  <c r="Y70" i="7"/>
  <c r="W70" i="7"/>
  <c r="U70" i="7"/>
  <c r="S70" i="7"/>
  <c r="Q70" i="7"/>
  <c r="O70" i="7"/>
  <c r="M70" i="7"/>
  <c r="K70" i="7"/>
  <c r="I70" i="7"/>
  <c r="G70" i="7"/>
  <c r="BS69" i="7"/>
  <c r="BR69" i="7"/>
  <c r="BQ69" i="7"/>
  <c r="BM69" i="7"/>
  <c r="BK69" i="7"/>
  <c r="BI69" i="7"/>
  <c r="BG69" i="7"/>
  <c r="BE69" i="7"/>
  <c r="BC69" i="7"/>
  <c r="BA69" i="7"/>
  <c r="AY69" i="7"/>
  <c r="AW69" i="7"/>
  <c r="AU69" i="7"/>
  <c r="AS69" i="7"/>
  <c r="AQ69" i="7"/>
  <c r="AO69" i="7"/>
  <c r="AM69" i="7"/>
  <c r="AK69" i="7"/>
  <c r="AI69" i="7"/>
  <c r="AG69" i="7"/>
  <c r="AE69" i="7"/>
  <c r="AC69" i="7"/>
  <c r="AA69" i="7"/>
  <c r="Y69" i="7"/>
  <c r="W69" i="7"/>
  <c r="U69" i="7"/>
  <c r="S69" i="7"/>
  <c r="Q69" i="7"/>
  <c r="O69" i="7"/>
  <c r="M69" i="7"/>
  <c r="K69" i="7"/>
  <c r="I69" i="7"/>
  <c r="G69" i="7"/>
  <c r="BS68" i="7"/>
  <c r="BR68" i="7"/>
  <c r="BQ68" i="7"/>
  <c r="BM68" i="7"/>
  <c r="BK68" i="7"/>
  <c r="BI68" i="7"/>
  <c r="BG68" i="7"/>
  <c r="BE68" i="7"/>
  <c r="BC68" i="7"/>
  <c r="BA68" i="7"/>
  <c r="AY68" i="7"/>
  <c r="AW68" i="7"/>
  <c r="AU68" i="7"/>
  <c r="AS68" i="7"/>
  <c r="AQ68" i="7"/>
  <c r="AO68" i="7"/>
  <c r="AM68" i="7"/>
  <c r="AK68" i="7"/>
  <c r="AI68" i="7"/>
  <c r="AG68" i="7"/>
  <c r="AE68" i="7"/>
  <c r="AC68" i="7"/>
  <c r="AA68" i="7"/>
  <c r="Y68" i="7"/>
  <c r="W68" i="7"/>
  <c r="U68" i="7"/>
  <c r="S68" i="7"/>
  <c r="Q68" i="7"/>
  <c r="O68" i="7"/>
  <c r="M68" i="7"/>
  <c r="K68" i="7"/>
  <c r="I68" i="7"/>
  <c r="G68" i="7"/>
  <c r="BS67" i="7"/>
  <c r="BR67" i="7"/>
  <c r="BQ67" i="7"/>
  <c r="BM67" i="7"/>
  <c r="BK67" i="7"/>
  <c r="BI67" i="7"/>
  <c r="BG67" i="7"/>
  <c r="BE67" i="7"/>
  <c r="BC67" i="7"/>
  <c r="BA67" i="7"/>
  <c r="AY67" i="7"/>
  <c r="AW67" i="7"/>
  <c r="AU67" i="7"/>
  <c r="AS67" i="7"/>
  <c r="AQ67" i="7"/>
  <c r="AO67" i="7"/>
  <c r="AM67" i="7"/>
  <c r="AK67" i="7"/>
  <c r="AI67" i="7"/>
  <c r="AG67" i="7"/>
  <c r="AE67" i="7"/>
  <c r="AC67" i="7"/>
  <c r="AA67" i="7"/>
  <c r="Y67" i="7"/>
  <c r="W67" i="7"/>
  <c r="U67" i="7"/>
  <c r="S67" i="7"/>
  <c r="Q67" i="7"/>
  <c r="O67" i="7"/>
  <c r="M67" i="7"/>
  <c r="K67" i="7"/>
  <c r="I67" i="7"/>
  <c r="G67" i="7"/>
  <c r="BS66" i="7"/>
  <c r="BR66" i="7"/>
  <c r="BQ66" i="7"/>
  <c r="BM66" i="7"/>
  <c r="BK66" i="7"/>
  <c r="BI66" i="7"/>
  <c r="BG66" i="7"/>
  <c r="BE66" i="7"/>
  <c r="BC66" i="7"/>
  <c r="BA66" i="7"/>
  <c r="AY66" i="7"/>
  <c r="AW66" i="7"/>
  <c r="AU66" i="7"/>
  <c r="AS66" i="7"/>
  <c r="AQ66" i="7"/>
  <c r="AO66" i="7"/>
  <c r="AM66" i="7"/>
  <c r="AK66" i="7"/>
  <c r="AI66" i="7"/>
  <c r="AG66" i="7"/>
  <c r="AE66" i="7"/>
  <c r="AC66" i="7"/>
  <c r="AA66" i="7"/>
  <c r="Y66" i="7"/>
  <c r="W66" i="7"/>
  <c r="U66" i="7"/>
  <c r="S66" i="7"/>
  <c r="Q66" i="7"/>
  <c r="O66" i="7"/>
  <c r="M66" i="7"/>
  <c r="K66" i="7"/>
  <c r="I66" i="7"/>
  <c r="G66" i="7"/>
  <c r="BS65" i="7"/>
  <c r="BR65" i="7"/>
  <c r="BQ65" i="7"/>
  <c r="BM65" i="7"/>
  <c r="BK65" i="7"/>
  <c r="BI65" i="7"/>
  <c r="BG65" i="7"/>
  <c r="BE65" i="7"/>
  <c r="BC65" i="7"/>
  <c r="BA65" i="7"/>
  <c r="AY65" i="7"/>
  <c r="AW65" i="7"/>
  <c r="AU65" i="7"/>
  <c r="AS65" i="7"/>
  <c r="AQ65" i="7"/>
  <c r="AO65" i="7"/>
  <c r="AM65" i="7"/>
  <c r="AK65" i="7"/>
  <c r="AI65" i="7"/>
  <c r="AG65" i="7"/>
  <c r="AE65" i="7"/>
  <c r="AC65" i="7"/>
  <c r="AA65" i="7"/>
  <c r="Y65" i="7"/>
  <c r="W65" i="7"/>
  <c r="U65" i="7"/>
  <c r="S65" i="7"/>
  <c r="Q65" i="7"/>
  <c r="O65" i="7"/>
  <c r="M65" i="7"/>
  <c r="K65" i="7"/>
  <c r="I65" i="7"/>
  <c r="G65" i="7"/>
  <c r="BS64" i="7"/>
  <c r="BR64" i="7"/>
  <c r="BQ64" i="7"/>
  <c r="BM64" i="7"/>
  <c r="BK64" i="7"/>
  <c r="BI64" i="7"/>
  <c r="BG64" i="7"/>
  <c r="BE64" i="7"/>
  <c r="BC64" i="7"/>
  <c r="BA64" i="7"/>
  <c r="AY64" i="7"/>
  <c r="AW64" i="7"/>
  <c r="AU64" i="7"/>
  <c r="AS64" i="7"/>
  <c r="AQ64" i="7"/>
  <c r="AO64" i="7"/>
  <c r="AM64" i="7"/>
  <c r="AK64" i="7"/>
  <c r="AI64" i="7"/>
  <c r="AG64" i="7"/>
  <c r="AE64" i="7"/>
  <c r="AC64" i="7"/>
  <c r="AA64" i="7"/>
  <c r="Y64" i="7"/>
  <c r="W64" i="7"/>
  <c r="U64" i="7"/>
  <c r="S64" i="7"/>
  <c r="Q64" i="7"/>
  <c r="O64" i="7"/>
  <c r="M64" i="7"/>
  <c r="K64" i="7"/>
  <c r="I64" i="7"/>
  <c r="G64" i="7"/>
  <c r="BS63" i="7"/>
  <c r="BR63" i="7"/>
  <c r="BQ63" i="7"/>
  <c r="BM63" i="7"/>
  <c r="BK63" i="7"/>
  <c r="BI63" i="7"/>
  <c r="BG63" i="7"/>
  <c r="BE63" i="7"/>
  <c r="BC63" i="7"/>
  <c r="BA63" i="7"/>
  <c r="AY63" i="7"/>
  <c r="AW63" i="7"/>
  <c r="AU63" i="7"/>
  <c r="AS63" i="7"/>
  <c r="AQ63" i="7"/>
  <c r="AO63" i="7"/>
  <c r="AM63" i="7"/>
  <c r="AK63" i="7"/>
  <c r="AI63" i="7"/>
  <c r="AG63" i="7"/>
  <c r="AE63" i="7"/>
  <c r="AC63" i="7"/>
  <c r="AA63" i="7"/>
  <c r="Y63" i="7"/>
  <c r="W63" i="7"/>
  <c r="U63" i="7"/>
  <c r="S63" i="7"/>
  <c r="Q63" i="7"/>
  <c r="O63" i="7"/>
  <c r="M63" i="7"/>
  <c r="K63" i="7"/>
  <c r="I63" i="7"/>
  <c r="G63" i="7"/>
  <c r="BS62" i="7"/>
  <c r="BR62" i="7"/>
  <c r="BQ62" i="7"/>
  <c r="BM62" i="7"/>
  <c r="BK62" i="7"/>
  <c r="BI62" i="7"/>
  <c r="BG62" i="7"/>
  <c r="BE62" i="7"/>
  <c r="BC62" i="7"/>
  <c r="BA62" i="7"/>
  <c r="AY62" i="7"/>
  <c r="AW62" i="7"/>
  <c r="AU62" i="7"/>
  <c r="AS62" i="7"/>
  <c r="AQ62" i="7"/>
  <c r="AO62" i="7"/>
  <c r="AM62" i="7"/>
  <c r="AK62" i="7"/>
  <c r="AI62" i="7"/>
  <c r="AG62" i="7"/>
  <c r="AE62" i="7"/>
  <c r="AC62" i="7"/>
  <c r="AA62" i="7"/>
  <c r="Y62" i="7"/>
  <c r="W62" i="7"/>
  <c r="U62" i="7"/>
  <c r="S62" i="7"/>
  <c r="Q62" i="7"/>
  <c r="O62" i="7"/>
  <c r="M62" i="7"/>
  <c r="K62" i="7"/>
  <c r="I62" i="7"/>
  <c r="G62" i="7"/>
  <c r="BK61" i="7"/>
  <c r="BI61" i="7"/>
  <c r="BG61" i="7"/>
  <c r="BE61" i="7"/>
  <c r="BC61" i="7"/>
  <c r="BA61" i="7"/>
  <c r="AY61" i="7"/>
  <c r="AW61" i="7"/>
  <c r="AU61" i="7"/>
  <c r="AS61" i="7"/>
  <c r="AQ61" i="7"/>
  <c r="AO61" i="7"/>
  <c r="AM61" i="7"/>
  <c r="AK61" i="7"/>
  <c r="AI61" i="7"/>
  <c r="AG61" i="7"/>
  <c r="AE61" i="7"/>
  <c r="AC61" i="7"/>
  <c r="AA61" i="7"/>
  <c r="Y61" i="7"/>
  <c r="W61" i="7"/>
  <c r="U61" i="7"/>
  <c r="S61" i="7"/>
  <c r="Q61" i="7"/>
  <c r="O61" i="7"/>
  <c r="M61" i="7"/>
  <c r="K61" i="7"/>
  <c r="I61" i="7"/>
  <c r="G61" i="7"/>
  <c r="BM61" i="7" s="1"/>
  <c r="B61" i="7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K60" i="7"/>
  <c r="BI60" i="7"/>
  <c r="BG60" i="7"/>
  <c r="BE60" i="7"/>
  <c r="BC60" i="7"/>
  <c r="BA60" i="7"/>
  <c r="AY60" i="7"/>
  <c r="AW60" i="7"/>
  <c r="AU60" i="7"/>
  <c r="AS60" i="7"/>
  <c r="AQ60" i="7"/>
  <c r="AO60" i="7"/>
  <c r="AM60" i="7"/>
  <c r="AK60" i="7"/>
  <c r="AI60" i="7"/>
  <c r="AG60" i="7"/>
  <c r="AE60" i="7"/>
  <c r="AC60" i="7"/>
  <c r="AA60" i="7"/>
  <c r="Y60" i="7"/>
  <c r="W60" i="7"/>
  <c r="U60" i="7"/>
  <c r="S60" i="7"/>
  <c r="Q60" i="7"/>
  <c r="O60" i="7"/>
  <c r="M60" i="7"/>
  <c r="K60" i="7"/>
  <c r="I60" i="7"/>
  <c r="G60" i="7"/>
  <c r="BM60" i="7" s="1"/>
  <c r="BT59" i="7"/>
  <c r="BK59" i="7"/>
  <c r="BI59" i="7"/>
  <c r="BG59" i="7"/>
  <c r="BE59" i="7"/>
  <c r="BC59" i="7"/>
  <c r="BA59" i="7"/>
  <c r="AY59" i="7"/>
  <c r="AW59" i="7"/>
  <c r="AU59" i="7"/>
  <c r="AS59" i="7"/>
  <c r="AQ59" i="7"/>
  <c r="AO59" i="7"/>
  <c r="AM59" i="7"/>
  <c r="AK59" i="7"/>
  <c r="AI59" i="7"/>
  <c r="AG59" i="7"/>
  <c r="AE59" i="7"/>
  <c r="AC59" i="7"/>
  <c r="AA59" i="7"/>
  <c r="Y59" i="7"/>
  <c r="W59" i="7"/>
  <c r="U59" i="7"/>
  <c r="S59" i="7"/>
  <c r="Q59" i="7"/>
  <c r="O59" i="7"/>
  <c r="M59" i="7"/>
  <c r="K59" i="7"/>
  <c r="I59" i="7"/>
  <c r="G59" i="7"/>
  <c r="BM59" i="7" s="1"/>
  <c r="BK58" i="7"/>
  <c r="BJ106" i="7" s="1"/>
  <c r="BI58" i="7"/>
  <c r="BH106" i="7" s="1"/>
  <c r="BG58" i="7"/>
  <c r="BF106" i="7" s="1"/>
  <c r="BE58" i="7"/>
  <c r="BD106" i="7" s="1"/>
  <c r="BC58" i="7"/>
  <c r="BB106" i="7" s="1"/>
  <c r="BA58" i="7"/>
  <c r="AZ106" i="7" s="1"/>
  <c r="AY58" i="7"/>
  <c r="AX106" i="7" s="1"/>
  <c r="AW58" i="7"/>
  <c r="AV106" i="7" s="1"/>
  <c r="AU58" i="7"/>
  <c r="AT106" i="7" s="1"/>
  <c r="AS58" i="7"/>
  <c r="AR106" i="7" s="1"/>
  <c r="AQ58" i="7"/>
  <c r="AP106" i="7" s="1"/>
  <c r="AO58" i="7"/>
  <c r="AN106" i="7" s="1"/>
  <c r="AM58" i="7"/>
  <c r="AL106" i="7" s="1"/>
  <c r="AK58" i="7"/>
  <c r="AJ106" i="7" s="1"/>
  <c r="AI58" i="7"/>
  <c r="AH106" i="7" s="1"/>
  <c r="AG58" i="7"/>
  <c r="AF106" i="7" s="1"/>
  <c r="AE58" i="7"/>
  <c r="AD106" i="7" s="1"/>
  <c r="AC58" i="7"/>
  <c r="AB106" i="7" s="1"/>
  <c r="AA58" i="7"/>
  <c r="Z106" i="7" s="1"/>
  <c r="Y58" i="7"/>
  <c r="X106" i="7" s="1"/>
  <c r="W58" i="7"/>
  <c r="V106" i="7" s="1"/>
  <c r="U58" i="7"/>
  <c r="T106" i="7" s="1"/>
  <c r="S58" i="7"/>
  <c r="R106" i="7" s="1"/>
  <c r="Q58" i="7"/>
  <c r="P106" i="7" s="1"/>
  <c r="O58" i="7"/>
  <c r="N106" i="7" s="1"/>
  <c r="M58" i="7"/>
  <c r="L106" i="7" s="1"/>
  <c r="K58" i="7"/>
  <c r="J106" i="7" s="1"/>
  <c r="I58" i="7"/>
  <c r="H106" i="7" s="1"/>
  <c r="G58" i="7"/>
  <c r="F106" i="7" s="1"/>
  <c r="C48" i="7"/>
  <c r="F51" i="7" s="1"/>
  <c r="F52" i="7" s="1"/>
  <c r="H50" i="7" s="1"/>
  <c r="B19" i="7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F12" i="7"/>
  <c r="F11" i="7"/>
  <c r="BL106" i="6"/>
  <c r="H105" i="6"/>
  <c r="J105" i="6" s="1"/>
  <c r="L105" i="6" s="1"/>
  <c r="N105" i="6" s="1"/>
  <c r="P105" i="6" s="1"/>
  <c r="R105" i="6" s="1"/>
  <c r="T105" i="6" s="1"/>
  <c r="V105" i="6" s="1"/>
  <c r="X105" i="6" s="1"/>
  <c r="Z105" i="6" s="1"/>
  <c r="AB105" i="6" s="1"/>
  <c r="AD105" i="6" s="1"/>
  <c r="AF105" i="6" s="1"/>
  <c r="AH105" i="6" s="1"/>
  <c r="AJ105" i="6" s="1"/>
  <c r="AL105" i="6" s="1"/>
  <c r="AN105" i="6" s="1"/>
  <c r="AP105" i="6" s="1"/>
  <c r="AR105" i="6" s="1"/>
  <c r="AT105" i="6" s="1"/>
  <c r="AV105" i="6" s="1"/>
  <c r="AX105" i="6" s="1"/>
  <c r="AZ105" i="6" s="1"/>
  <c r="BB105" i="6" s="1"/>
  <c r="BD105" i="6" s="1"/>
  <c r="BF105" i="6" s="1"/>
  <c r="BH105" i="6" s="1"/>
  <c r="BJ105" i="6" s="1"/>
  <c r="BL105" i="6" s="1"/>
  <c r="BS104" i="6"/>
  <c r="BR104" i="6"/>
  <c r="BQ104" i="6"/>
  <c r="BM104" i="6"/>
  <c r="BK104" i="6"/>
  <c r="BI104" i="6"/>
  <c r="BG104" i="6"/>
  <c r="BE104" i="6"/>
  <c r="BC104" i="6"/>
  <c r="BA104" i="6"/>
  <c r="AY104" i="6"/>
  <c r="AW104" i="6"/>
  <c r="AU104" i="6"/>
  <c r="AS104" i="6"/>
  <c r="AQ104" i="6"/>
  <c r="AO104" i="6"/>
  <c r="AM104" i="6"/>
  <c r="AK104" i="6"/>
  <c r="AI104" i="6"/>
  <c r="AG104" i="6"/>
  <c r="AE104" i="6"/>
  <c r="AC104" i="6"/>
  <c r="AA104" i="6"/>
  <c r="Y104" i="6"/>
  <c r="W104" i="6"/>
  <c r="U104" i="6"/>
  <c r="S104" i="6"/>
  <c r="Q104" i="6"/>
  <c r="O104" i="6"/>
  <c r="M104" i="6"/>
  <c r="K104" i="6"/>
  <c r="I104" i="6"/>
  <c r="G104" i="6"/>
  <c r="BS103" i="6"/>
  <c r="BR103" i="6"/>
  <c r="BQ103" i="6"/>
  <c r="BM103" i="6"/>
  <c r="BK103" i="6"/>
  <c r="BI103" i="6"/>
  <c r="BG103" i="6"/>
  <c r="BE103" i="6"/>
  <c r="BC103" i="6"/>
  <c r="BA103" i="6"/>
  <c r="AY103" i="6"/>
  <c r="AW103" i="6"/>
  <c r="AU103" i="6"/>
  <c r="AS103" i="6"/>
  <c r="AQ103" i="6"/>
  <c r="AO103" i="6"/>
  <c r="AM103" i="6"/>
  <c r="AK103" i="6"/>
  <c r="AI103" i="6"/>
  <c r="AG103" i="6"/>
  <c r="AE103" i="6"/>
  <c r="AC103" i="6"/>
  <c r="AA103" i="6"/>
  <c r="Y103" i="6"/>
  <c r="W103" i="6"/>
  <c r="U103" i="6"/>
  <c r="S103" i="6"/>
  <c r="Q103" i="6"/>
  <c r="O103" i="6"/>
  <c r="M103" i="6"/>
  <c r="K103" i="6"/>
  <c r="I103" i="6"/>
  <c r="G103" i="6"/>
  <c r="BS102" i="6"/>
  <c r="BR102" i="6"/>
  <c r="BQ102" i="6"/>
  <c r="BM102" i="6"/>
  <c r="BK102" i="6"/>
  <c r="BI102" i="6"/>
  <c r="BG102" i="6"/>
  <c r="BE102" i="6"/>
  <c r="BC102" i="6"/>
  <c r="BA102" i="6"/>
  <c r="AY102" i="6"/>
  <c r="AW102" i="6"/>
  <c r="AU102" i="6"/>
  <c r="AS102" i="6"/>
  <c r="AQ102" i="6"/>
  <c r="AO102" i="6"/>
  <c r="AM102" i="6"/>
  <c r="AK102" i="6"/>
  <c r="AI102" i="6"/>
  <c r="AG102" i="6"/>
  <c r="AE102" i="6"/>
  <c r="AC102" i="6"/>
  <c r="AA102" i="6"/>
  <c r="Y102" i="6"/>
  <c r="W102" i="6"/>
  <c r="U102" i="6"/>
  <c r="S102" i="6"/>
  <c r="Q102" i="6"/>
  <c r="O102" i="6"/>
  <c r="M102" i="6"/>
  <c r="K102" i="6"/>
  <c r="I102" i="6"/>
  <c r="G102" i="6"/>
  <c r="BS101" i="6"/>
  <c r="BR101" i="6"/>
  <c r="BQ101" i="6"/>
  <c r="BM101" i="6"/>
  <c r="BK101" i="6"/>
  <c r="BI101" i="6"/>
  <c r="BG101" i="6"/>
  <c r="BE101" i="6"/>
  <c r="BC101" i="6"/>
  <c r="BA101" i="6"/>
  <c r="AY101" i="6"/>
  <c r="AW101" i="6"/>
  <c r="AU101" i="6"/>
  <c r="AS101" i="6"/>
  <c r="AQ101" i="6"/>
  <c r="AO101" i="6"/>
  <c r="AM101" i="6"/>
  <c r="AK101" i="6"/>
  <c r="AI101" i="6"/>
  <c r="AG101" i="6"/>
  <c r="AE101" i="6"/>
  <c r="AC101" i="6"/>
  <c r="AA101" i="6"/>
  <c r="Y101" i="6"/>
  <c r="W101" i="6"/>
  <c r="U101" i="6"/>
  <c r="S101" i="6"/>
  <c r="Q101" i="6"/>
  <c r="O101" i="6"/>
  <c r="M101" i="6"/>
  <c r="K101" i="6"/>
  <c r="I101" i="6"/>
  <c r="G101" i="6"/>
  <c r="BS100" i="6"/>
  <c r="BR100" i="6"/>
  <c r="BQ100" i="6"/>
  <c r="BM100" i="6"/>
  <c r="BK100" i="6"/>
  <c r="BI100" i="6"/>
  <c r="BG100" i="6"/>
  <c r="BE100" i="6"/>
  <c r="BC100" i="6"/>
  <c r="BA100" i="6"/>
  <c r="AY100" i="6"/>
  <c r="AW100" i="6"/>
  <c r="AU100" i="6"/>
  <c r="AS100" i="6"/>
  <c r="AQ100" i="6"/>
  <c r="AO100" i="6"/>
  <c r="AM100" i="6"/>
  <c r="AK100" i="6"/>
  <c r="AI100" i="6"/>
  <c r="AG100" i="6"/>
  <c r="AE100" i="6"/>
  <c r="AC100" i="6"/>
  <c r="AA100" i="6"/>
  <c r="Y100" i="6"/>
  <c r="W100" i="6"/>
  <c r="U100" i="6"/>
  <c r="S100" i="6"/>
  <c r="Q100" i="6"/>
  <c r="O100" i="6"/>
  <c r="M100" i="6"/>
  <c r="K100" i="6"/>
  <c r="I100" i="6"/>
  <c r="G100" i="6"/>
  <c r="BS99" i="6"/>
  <c r="BR99" i="6"/>
  <c r="BQ99" i="6"/>
  <c r="BM99" i="6"/>
  <c r="BK99" i="6"/>
  <c r="BI99" i="6"/>
  <c r="BG99" i="6"/>
  <c r="BE99" i="6"/>
  <c r="BC99" i="6"/>
  <c r="BA99" i="6"/>
  <c r="AY99" i="6"/>
  <c r="AW99" i="6"/>
  <c r="AU99" i="6"/>
  <c r="AS99" i="6"/>
  <c r="AQ99" i="6"/>
  <c r="AO99" i="6"/>
  <c r="AM99" i="6"/>
  <c r="AK99" i="6"/>
  <c r="AI99" i="6"/>
  <c r="AG99" i="6"/>
  <c r="AE99" i="6"/>
  <c r="AC99" i="6"/>
  <c r="AA99" i="6"/>
  <c r="Y99" i="6"/>
  <c r="W99" i="6"/>
  <c r="U99" i="6"/>
  <c r="S99" i="6"/>
  <c r="Q99" i="6"/>
  <c r="O99" i="6"/>
  <c r="M99" i="6"/>
  <c r="K99" i="6"/>
  <c r="I99" i="6"/>
  <c r="G99" i="6"/>
  <c r="BS98" i="6"/>
  <c r="BR98" i="6"/>
  <c r="BQ98" i="6"/>
  <c r="BM98" i="6"/>
  <c r="BK98" i="6"/>
  <c r="BI98" i="6"/>
  <c r="BG98" i="6"/>
  <c r="BE98" i="6"/>
  <c r="BC98" i="6"/>
  <c r="BA98" i="6"/>
  <c r="AY98" i="6"/>
  <c r="AW98" i="6"/>
  <c r="AU98" i="6"/>
  <c r="AS98" i="6"/>
  <c r="AQ98" i="6"/>
  <c r="AO98" i="6"/>
  <c r="AM98" i="6"/>
  <c r="AK98" i="6"/>
  <c r="AI98" i="6"/>
  <c r="AG98" i="6"/>
  <c r="AE98" i="6"/>
  <c r="AC98" i="6"/>
  <c r="AA98" i="6"/>
  <c r="Y98" i="6"/>
  <c r="W98" i="6"/>
  <c r="U98" i="6"/>
  <c r="S98" i="6"/>
  <c r="Q98" i="6"/>
  <c r="O98" i="6"/>
  <c r="M98" i="6"/>
  <c r="K98" i="6"/>
  <c r="I98" i="6"/>
  <c r="G98" i="6"/>
  <c r="BS97" i="6"/>
  <c r="BR97" i="6"/>
  <c r="BQ97" i="6"/>
  <c r="BM97" i="6"/>
  <c r="BK97" i="6"/>
  <c r="BI97" i="6"/>
  <c r="BG97" i="6"/>
  <c r="BE97" i="6"/>
  <c r="BC97" i="6"/>
  <c r="BA97" i="6"/>
  <c r="AY97" i="6"/>
  <c r="AW97" i="6"/>
  <c r="AU97" i="6"/>
  <c r="AS97" i="6"/>
  <c r="AQ97" i="6"/>
  <c r="AO97" i="6"/>
  <c r="AM97" i="6"/>
  <c r="AK97" i="6"/>
  <c r="AI97" i="6"/>
  <c r="AG97" i="6"/>
  <c r="AE97" i="6"/>
  <c r="AC97" i="6"/>
  <c r="AA97" i="6"/>
  <c r="Y97" i="6"/>
  <c r="W97" i="6"/>
  <c r="U97" i="6"/>
  <c r="S97" i="6"/>
  <c r="Q97" i="6"/>
  <c r="O97" i="6"/>
  <c r="M97" i="6"/>
  <c r="K97" i="6"/>
  <c r="I97" i="6"/>
  <c r="G97" i="6"/>
  <c r="BS96" i="6"/>
  <c r="BR96" i="6"/>
  <c r="BQ96" i="6"/>
  <c r="BM96" i="6"/>
  <c r="BK96" i="6"/>
  <c r="BI96" i="6"/>
  <c r="BG96" i="6"/>
  <c r="BE96" i="6"/>
  <c r="BC96" i="6"/>
  <c r="BA96" i="6"/>
  <c r="AY96" i="6"/>
  <c r="AW96" i="6"/>
  <c r="AU96" i="6"/>
  <c r="AS96" i="6"/>
  <c r="AQ96" i="6"/>
  <c r="AO96" i="6"/>
  <c r="AM96" i="6"/>
  <c r="AK96" i="6"/>
  <c r="AI96" i="6"/>
  <c r="AG96" i="6"/>
  <c r="AE96" i="6"/>
  <c r="AC96" i="6"/>
  <c r="AA96" i="6"/>
  <c r="Y96" i="6"/>
  <c r="W96" i="6"/>
  <c r="U96" i="6"/>
  <c r="S96" i="6"/>
  <c r="Q96" i="6"/>
  <c r="O96" i="6"/>
  <c r="M96" i="6"/>
  <c r="K96" i="6"/>
  <c r="I96" i="6"/>
  <c r="G96" i="6"/>
  <c r="BS95" i="6"/>
  <c r="BR95" i="6"/>
  <c r="BQ95" i="6"/>
  <c r="BM95" i="6"/>
  <c r="BK95" i="6"/>
  <c r="BI95" i="6"/>
  <c r="BG95" i="6"/>
  <c r="BE95" i="6"/>
  <c r="BC95" i="6"/>
  <c r="BA95" i="6"/>
  <c r="AY95" i="6"/>
  <c r="AW95" i="6"/>
  <c r="AU95" i="6"/>
  <c r="AS95" i="6"/>
  <c r="AQ95" i="6"/>
  <c r="AO95" i="6"/>
  <c r="AM95" i="6"/>
  <c r="AK95" i="6"/>
  <c r="AI95" i="6"/>
  <c r="AG95" i="6"/>
  <c r="AE95" i="6"/>
  <c r="AC95" i="6"/>
  <c r="AA95" i="6"/>
  <c r="Y95" i="6"/>
  <c r="W95" i="6"/>
  <c r="U95" i="6"/>
  <c r="S95" i="6"/>
  <c r="Q95" i="6"/>
  <c r="O95" i="6"/>
  <c r="M95" i="6"/>
  <c r="K95" i="6"/>
  <c r="I95" i="6"/>
  <c r="G95" i="6"/>
  <c r="BS94" i="6"/>
  <c r="BR94" i="6"/>
  <c r="BQ94" i="6"/>
  <c r="BM94" i="6"/>
  <c r="BK94" i="6"/>
  <c r="BI94" i="6"/>
  <c r="BG94" i="6"/>
  <c r="BE94" i="6"/>
  <c r="BC94" i="6"/>
  <c r="BA94" i="6"/>
  <c r="AY94" i="6"/>
  <c r="AW94" i="6"/>
  <c r="AU94" i="6"/>
  <c r="AS94" i="6"/>
  <c r="AQ94" i="6"/>
  <c r="AO94" i="6"/>
  <c r="AM94" i="6"/>
  <c r="AK94" i="6"/>
  <c r="AI94" i="6"/>
  <c r="AG94" i="6"/>
  <c r="AE94" i="6"/>
  <c r="AC94" i="6"/>
  <c r="AA94" i="6"/>
  <c r="Y94" i="6"/>
  <c r="W94" i="6"/>
  <c r="U94" i="6"/>
  <c r="S94" i="6"/>
  <c r="Q94" i="6"/>
  <c r="O94" i="6"/>
  <c r="M94" i="6"/>
  <c r="K94" i="6"/>
  <c r="I94" i="6"/>
  <c r="G94" i="6"/>
  <c r="BS93" i="6"/>
  <c r="BR93" i="6"/>
  <c r="BQ93" i="6"/>
  <c r="BM93" i="6"/>
  <c r="BK93" i="6"/>
  <c r="BI93" i="6"/>
  <c r="BG93" i="6"/>
  <c r="BE93" i="6"/>
  <c r="BC93" i="6"/>
  <c r="BA93" i="6"/>
  <c r="AY93" i="6"/>
  <c r="AW93" i="6"/>
  <c r="AU93" i="6"/>
  <c r="AS93" i="6"/>
  <c r="AQ93" i="6"/>
  <c r="AO93" i="6"/>
  <c r="AM93" i="6"/>
  <c r="AK93" i="6"/>
  <c r="AI93" i="6"/>
  <c r="AG93" i="6"/>
  <c r="AE93" i="6"/>
  <c r="AC93" i="6"/>
  <c r="AA93" i="6"/>
  <c r="Y93" i="6"/>
  <c r="W93" i="6"/>
  <c r="U93" i="6"/>
  <c r="S93" i="6"/>
  <c r="Q93" i="6"/>
  <c r="O93" i="6"/>
  <c r="M93" i="6"/>
  <c r="K93" i="6"/>
  <c r="I93" i="6"/>
  <c r="G93" i="6"/>
  <c r="BS92" i="6"/>
  <c r="BR92" i="6"/>
  <c r="BQ92" i="6"/>
  <c r="BM92" i="6"/>
  <c r="BK92" i="6"/>
  <c r="BI92" i="6"/>
  <c r="BG92" i="6"/>
  <c r="BE92" i="6"/>
  <c r="BC92" i="6"/>
  <c r="BA92" i="6"/>
  <c r="AY92" i="6"/>
  <c r="AW92" i="6"/>
  <c r="AU92" i="6"/>
  <c r="AS92" i="6"/>
  <c r="AQ92" i="6"/>
  <c r="AO92" i="6"/>
  <c r="AM92" i="6"/>
  <c r="AK92" i="6"/>
  <c r="AI92" i="6"/>
  <c r="AG92" i="6"/>
  <c r="AE92" i="6"/>
  <c r="AC92" i="6"/>
  <c r="AA92" i="6"/>
  <c r="Y92" i="6"/>
  <c r="W92" i="6"/>
  <c r="U92" i="6"/>
  <c r="S92" i="6"/>
  <c r="Q92" i="6"/>
  <c r="O92" i="6"/>
  <c r="M92" i="6"/>
  <c r="K92" i="6"/>
  <c r="I92" i="6"/>
  <c r="G92" i="6"/>
  <c r="BS91" i="6"/>
  <c r="BR91" i="6"/>
  <c r="BQ91" i="6"/>
  <c r="BM91" i="6"/>
  <c r="BK91" i="6"/>
  <c r="BI91" i="6"/>
  <c r="BG91" i="6"/>
  <c r="BE91" i="6"/>
  <c r="BC91" i="6"/>
  <c r="BA91" i="6"/>
  <c r="AY91" i="6"/>
  <c r="AW91" i="6"/>
  <c r="AU91" i="6"/>
  <c r="AS91" i="6"/>
  <c r="AQ91" i="6"/>
  <c r="AO91" i="6"/>
  <c r="AM91" i="6"/>
  <c r="AK91" i="6"/>
  <c r="AI91" i="6"/>
  <c r="AG91" i="6"/>
  <c r="AE91" i="6"/>
  <c r="AC91" i="6"/>
  <c r="AA91" i="6"/>
  <c r="Y91" i="6"/>
  <c r="W91" i="6"/>
  <c r="U91" i="6"/>
  <c r="S91" i="6"/>
  <c r="Q91" i="6"/>
  <c r="O91" i="6"/>
  <c r="M91" i="6"/>
  <c r="K91" i="6"/>
  <c r="I91" i="6"/>
  <c r="G91" i="6"/>
  <c r="BS90" i="6"/>
  <c r="BR90" i="6"/>
  <c r="BQ90" i="6"/>
  <c r="BM90" i="6"/>
  <c r="BK90" i="6"/>
  <c r="BI90" i="6"/>
  <c r="BG90" i="6"/>
  <c r="BE90" i="6"/>
  <c r="BC90" i="6"/>
  <c r="BA90" i="6"/>
  <c r="AY90" i="6"/>
  <c r="AW90" i="6"/>
  <c r="AU90" i="6"/>
  <c r="AS90" i="6"/>
  <c r="AQ90" i="6"/>
  <c r="AO90" i="6"/>
  <c r="AM90" i="6"/>
  <c r="AK90" i="6"/>
  <c r="AI90" i="6"/>
  <c r="AG90" i="6"/>
  <c r="AE90" i="6"/>
  <c r="AC90" i="6"/>
  <c r="AA90" i="6"/>
  <c r="Y90" i="6"/>
  <c r="W90" i="6"/>
  <c r="U90" i="6"/>
  <c r="S90" i="6"/>
  <c r="Q90" i="6"/>
  <c r="O90" i="6"/>
  <c r="M90" i="6"/>
  <c r="K90" i="6"/>
  <c r="I90" i="6"/>
  <c r="G90" i="6"/>
  <c r="BS89" i="6"/>
  <c r="BR89" i="6"/>
  <c r="BQ89" i="6"/>
  <c r="BM89" i="6"/>
  <c r="BK89" i="6"/>
  <c r="BI89" i="6"/>
  <c r="BG89" i="6"/>
  <c r="BE89" i="6"/>
  <c r="BC89" i="6"/>
  <c r="BA89" i="6"/>
  <c r="AY89" i="6"/>
  <c r="AW89" i="6"/>
  <c r="AU89" i="6"/>
  <c r="AS89" i="6"/>
  <c r="AQ89" i="6"/>
  <c r="AO89" i="6"/>
  <c r="AM89" i="6"/>
  <c r="AK89" i="6"/>
  <c r="AI89" i="6"/>
  <c r="AG89" i="6"/>
  <c r="AE89" i="6"/>
  <c r="AC89" i="6"/>
  <c r="AA89" i="6"/>
  <c r="Y89" i="6"/>
  <c r="W89" i="6"/>
  <c r="U89" i="6"/>
  <c r="S89" i="6"/>
  <c r="Q89" i="6"/>
  <c r="O89" i="6"/>
  <c r="M89" i="6"/>
  <c r="K89" i="6"/>
  <c r="I89" i="6"/>
  <c r="G89" i="6"/>
  <c r="BS88" i="6"/>
  <c r="BR88" i="6"/>
  <c r="BQ88" i="6"/>
  <c r="BM88" i="6"/>
  <c r="BK88" i="6"/>
  <c r="BI88" i="6"/>
  <c r="BG88" i="6"/>
  <c r="BE88" i="6"/>
  <c r="BC88" i="6"/>
  <c r="BA88" i="6"/>
  <c r="AY88" i="6"/>
  <c r="AW88" i="6"/>
  <c r="AU88" i="6"/>
  <c r="AS88" i="6"/>
  <c r="AQ88" i="6"/>
  <c r="AO88" i="6"/>
  <c r="AM88" i="6"/>
  <c r="AK88" i="6"/>
  <c r="AI88" i="6"/>
  <c r="AG88" i="6"/>
  <c r="AE88" i="6"/>
  <c r="AC88" i="6"/>
  <c r="AA88" i="6"/>
  <c r="Y88" i="6"/>
  <c r="W88" i="6"/>
  <c r="U88" i="6"/>
  <c r="S88" i="6"/>
  <c r="Q88" i="6"/>
  <c r="O88" i="6"/>
  <c r="M88" i="6"/>
  <c r="K88" i="6"/>
  <c r="I88" i="6"/>
  <c r="G88" i="6"/>
  <c r="BS87" i="6"/>
  <c r="BR87" i="6"/>
  <c r="BQ87" i="6"/>
  <c r="BM87" i="6"/>
  <c r="BK87" i="6"/>
  <c r="BI87" i="6"/>
  <c r="BG87" i="6"/>
  <c r="BE87" i="6"/>
  <c r="BC87" i="6"/>
  <c r="BA87" i="6"/>
  <c r="AY87" i="6"/>
  <c r="AW87" i="6"/>
  <c r="AU87" i="6"/>
  <c r="AS87" i="6"/>
  <c r="AQ87" i="6"/>
  <c r="AO87" i="6"/>
  <c r="AM87" i="6"/>
  <c r="AK87" i="6"/>
  <c r="AI87" i="6"/>
  <c r="AG87" i="6"/>
  <c r="AE87" i="6"/>
  <c r="AC87" i="6"/>
  <c r="AA87" i="6"/>
  <c r="Y87" i="6"/>
  <c r="W87" i="6"/>
  <c r="U87" i="6"/>
  <c r="S87" i="6"/>
  <c r="Q87" i="6"/>
  <c r="O87" i="6"/>
  <c r="M87" i="6"/>
  <c r="K87" i="6"/>
  <c r="I87" i="6"/>
  <c r="G87" i="6"/>
  <c r="BS86" i="6"/>
  <c r="BR86" i="6"/>
  <c r="BQ86" i="6"/>
  <c r="BM86" i="6"/>
  <c r="BK86" i="6"/>
  <c r="BI86" i="6"/>
  <c r="BG86" i="6"/>
  <c r="BE86" i="6"/>
  <c r="BC86" i="6"/>
  <c r="BA86" i="6"/>
  <c r="AY86" i="6"/>
  <c r="AW86" i="6"/>
  <c r="AU86" i="6"/>
  <c r="AS86" i="6"/>
  <c r="AQ86" i="6"/>
  <c r="AO86" i="6"/>
  <c r="AM86" i="6"/>
  <c r="AK86" i="6"/>
  <c r="AI86" i="6"/>
  <c r="AG86" i="6"/>
  <c r="AE86" i="6"/>
  <c r="AC86" i="6"/>
  <c r="AA86" i="6"/>
  <c r="Y86" i="6"/>
  <c r="W86" i="6"/>
  <c r="U86" i="6"/>
  <c r="S86" i="6"/>
  <c r="Q86" i="6"/>
  <c r="O86" i="6"/>
  <c r="M86" i="6"/>
  <c r="K86" i="6"/>
  <c r="I86" i="6"/>
  <c r="G86" i="6"/>
  <c r="BS85" i="6"/>
  <c r="BR85" i="6"/>
  <c r="BQ85" i="6"/>
  <c r="BM85" i="6"/>
  <c r="BK85" i="6"/>
  <c r="BI85" i="6"/>
  <c r="BG85" i="6"/>
  <c r="BE85" i="6"/>
  <c r="BC85" i="6"/>
  <c r="BA85" i="6"/>
  <c r="AY85" i="6"/>
  <c r="AW85" i="6"/>
  <c r="AU85" i="6"/>
  <c r="AS85" i="6"/>
  <c r="AQ85" i="6"/>
  <c r="AO85" i="6"/>
  <c r="AM85" i="6"/>
  <c r="AK85" i="6"/>
  <c r="AI85" i="6"/>
  <c r="AG85" i="6"/>
  <c r="AE85" i="6"/>
  <c r="AC85" i="6"/>
  <c r="AA85" i="6"/>
  <c r="Y85" i="6"/>
  <c r="W85" i="6"/>
  <c r="U85" i="6"/>
  <c r="S85" i="6"/>
  <c r="Q85" i="6"/>
  <c r="O85" i="6"/>
  <c r="M85" i="6"/>
  <c r="K85" i="6"/>
  <c r="I85" i="6"/>
  <c r="G85" i="6"/>
  <c r="BS84" i="6"/>
  <c r="BR84" i="6"/>
  <c r="BQ84" i="6"/>
  <c r="BM84" i="6"/>
  <c r="BK84" i="6"/>
  <c r="BI84" i="6"/>
  <c r="BG84" i="6"/>
  <c r="BE84" i="6"/>
  <c r="BC84" i="6"/>
  <c r="BA84" i="6"/>
  <c r="AY84" i="6"/>
  <c r="AW84" i="6"/>
  <c r="AU84" i="6"/>
  <c r="AS84" i="6"/>
  <c r="AQ84" i="6"/>
  <c r="AO84" i="6"/>
  <c r="AM84" i="6"/>
  <c r="AK84" i="6"/>
  <c r="AI84" i="6"/>
  <c r="AG84" i="6"/>
  <c r="AE84" i="6"/>
  <c r="AC84" i="6"/>
  <c r="AA84" i="6"/>
  <c r="Y84" i="6"/>
  <c r="W84" i="6"/>
  <c r="U84" i="6"/>
  <c r="S84" i="6"/>
  <c r="Q84" i="6"/>
  <c r="O84" i="6"/>
  <c r="M84" i="6"/>
  <c r="K84" i="6"/>
  <c r="I84" i="6"/>
  <c r="G84" i="6"/>
  <c r="BS83" i="6"/>
  <c r="BR83" i="6"/>
  <c r="BQ83" i="6"/>
  <c r="BM83" i="6"/>
  <c r="BK83" i="6"/>
  <c r="BI83" i="6"/>
  <c r="BG83" i="6"/>
  <c r="BE83" i="6"/>
  <c r="BC83" i="6"/>
  <c r="BA83" i="6"/>
  <c r="AY83" i="6"/>
  <c r="AW83" i="6"/>
  <c r="AU83" i="6"/>
  <c r="AS83" i="6"/>
  <c r="AQ83" i="6"/>
  <c r="AO83" i="6"/>
  <c r="AM83" i="6"/>
  <c r="AK83" i="6"/>
  <c r="AI83" i="6"/>
  <c r="AG83" i="6"/>
  <c r="AE83" i="6"/>
  <c r="AC83" i="6"/>
  <c r="AA83" i="6"/>
  <c r="Y83" i="6"/>
  <c r="W83" i="6"/>
  <c r="U83" i="6"/>
  <c r="S83" i="6"/>
  <c r="Q83" i="6"/>
  <c r="O83" i="6"/>
  <c r="M83" i="6"/>
  <c r="K83" i="6"/>
  <c r="I83" i="6"/>
  <c r="G83" i="6"/>
  <c r="BS82" i="6"/>
  <c r="BR82" i="6"/>
  <c r="BQ82" i="6"/>
  <c r="BM82" i="6"/>
  <c r="BK82" i="6"/>
  <c r="BI82" i="6"/>
  <c r="BG82" i="6"/>
  <c r="BE82" i="6"/>
  <c r="BC82" i="6"/>
  <c r="BA82" i="6"/>
  <c r="AY82" i="6"/>
  <c r="AW82" i="6"/>
  <c r="AU82" i="6"/>
  <c r="AS82" i="6"/>
  <c r="AQ82" i="6"/>
  <c r="AO82" i="6"/>
  <c r="AM82" i="6"/>
  <c r="AK82" i="6"/>
  <c r="AI82" i="6"/>
  <c r="AG82" i="6"/>
  <c r="AE82" i="6"/>
  <c r="AC82" i="6"/>
  <c r="AA82" i="6"/>
  <c r="Y82" i="6"/>
  <c r="W82" i="6"/>
  <c r="U82" i="6"/>
  <c r="S82" i="6"/>
  <c r="Q82" i="6"/>
  <c r="O82" i="6"/>
  <c r="M82" i="6"/>
  <c r="K82" i="6"/>
  <c r="I82" i="6"/>
  <c r="G82" i="6"/>
  <c r="BS81" i="6"/>
  <c r="BR81" i="6"/>
  <c r="BQ81" i="6"/>
  <c r="BM81" i="6"/>
  <c r="BK81" i="6"/>
  <c r="BI81" i="6"/>
  <c r="BG81" i="6"/>
  <c r="BE81" i="6"/>
  <c r="BC81" i="6"/>
  <c r="BA81" i="6"/>
  <c r="AY81" i="6"/>
  <c r="AW81" i="6"/>
  <c r="AU81" i="6"/>
  <c r="AS81" i="6"/>
  <c r="AQ81" i="6"/>
  <c r="AO81" i="6"/>
  <c r="AM81" i="6"/>
  <c r="AK81" i="6"/>
  <c r="AI81" i="6"/>
  <c r="AG81" i="6"/>
  <c r="AE81" i="6"/>
  <c r="AC81" i="6"/>
  <c r="AA81" i="6"/>
  <c r="Y81" i="6"/>
  <c r="W81" i="6"/>
  <c r="U81" i="6"/>
  <c r="S81" i="6"/>
  <c r="Q81" i="6"/>
  <c r="O81" i="6"/>
  <c r="M81" i="6"/>
  <c r="K81" i="6"/>
  <c r="I81" i="6"/>
  <c r="G81" i="6"/>
  <c r="BS80" i="6"/>
  <c r="BR80" i="6"/>
  <c r="BQ80" i="6"/>
  <c r="BM80" i="6"/>
  <c r="BK80" i="6"/>
  <c r="BI80" i="6"/>
  <c r="BG80" i="6"/>
  <c r="BE80" i="6"/>
  <c r="BC80" i="6"/>
  <c r="BA80" i="6"/>
  <c r="AY80" i="6"/>
  <c r="AW80" i="6"/>
  <c r="AU80" i="6"/>
  <c r="AS80" i="6"/>
  <c r="AQ80" i="6"/>
  <c r="AO80" i="6"/>
  <c r="AM80" i="6"/>
  <c r="AK80" i="6"/>
  <c r="AI80" i="6"/>
  <c r="AG80" i="6"/>
  <c r="AE80" i="6"/>
  <c r="AC80" i="6"/>
  <c r="AA80" i="6"/>
  <c r="Y80" i="6"/>
  <c r="W80" i="6"/>
  <c r="U80" i="6"/>
  <c r="S80" i="6"/>
  <c r="Q80" i="6"/>
  <c r="O80" i="6"/>
  <c r="M80" i="6"/>
  <c r="K80" i="6"/>
  <c r="I80" i="6"/>
  <c r="G80" i="6"/>
  <c r="BS79" i="6"/>
  <c r="BR79" i="6"/>
  <c r="BQ79" i="6"/>
  <c r="BM79" i="6"/>
  <c r="BK79" i="6"/>
  <c r="BI79" i="6"/>
  <c r="BG79" i="6"/>
  <c r="BE79" i="6"/>
  <c r="BC79" i="6"/>
  <c r="BA79" i="6"/>
  <c r="AY79" i="6"/>
  <c r="AW79" i="6"/>
  <c r="AU79" i="6"/>
  <c r="AS79" i="6"/>
  <c r="AQ79" i="6"/>
  <c r="AO79" i="6"/>
  <c r="AM79" i="6"/>
  <c r="AK79" i="6"/>
  <c r="AI79" i="6"/>
  <c r="AG79" i="6"/>
  <c r="AE79" i="6"/>
  <c r="AC79" i="6"/>
  <c r="AA79" i="6"/>
  <c r="Y79" i="6"/>
  <c r="W79" i="6"/>
  <c r="U79" i="6"/>
  <c r="S79" i="6"/>
  <c r="Q79" i="6"/>
  <c r="O79" i="6"/>
  <c r="M79" i="6"/>
  <c r="K79" i="6"/>
  <c r="I79" i="6"/>
  <c r="G79" i="6"/>
  <c r="BS78" i="6"/>
  <c r="BR78" i="6"/>
  <c r="BQ78" i="6"/>
  <c r="BM78" i="6"/>
  <c r="BK78" i="6"/>
  <c r="BI78" i="6"/>
  <c r="BG78" i="6"/>
  <c r="BE78" i="6"/>
  <c r="BC78" i="6"/>
  <c r="BA78" i="6"/>
  <c r="AY78" i="6"/>
  <c r="AW78" i="6"/>
  <c r="AU78" i="6"/>
  <c r="AS78" i="6"/>
  <c r="AQ78" i="6"/>
  <c r="AO78" i="6"/>
  <c r="AM78" i="6"/>
  <c r="AK78" i="6"/>
  <c r="AI78" i="6"/>
  <c r="AG78" i="6"/>
  <c r="AE78" i="6"/>
  <c r="AC78" i="6"/>
  <c r="AA78" i="6"/>
  <c r="Y78" i="6"/>
  <c r="W78" i="6"/>
  <c r="U78" i="6"/>
  <c r="S78" i="6"/>
  <c r="Q78" i="6"/>
  <c r="O78" i="6"/>
  <c r="M78" i="6"/>
  <c r="K78" i="6"/>
  <c r="I78" i="6"/>
  <c r="G78" i="6"/>
  <c r="BS77" i="6"/>
  <c r="BR77" i="6"/>
  <c r="BQ77" i="6"/>
  <c r="BM77" i="6"/>
  <c r="BK77" i="6"/>
  <c r="BI77" i="6"/>
  <c r="BG77" i="6"/>
  <c r="BE77" i="6"/>
  <c r="BC77" i="6"/>
  <c r="BA77" i="6"/>
  <c r="AY77" i="6"/>
  <c r="AW77" i="6"/>
  <c r="AU77" i="6"/>
  <c r="AS77" i="6"/>
  <c r="AQ77" i="6"/>
  <c r="AO77" i="6"/>
  <c r="AM77" i="6"/>
  <c r="AK77" i="6"/>
  <c r="AI77" i="6"/>
  <c r="AG77" i="6"/>
  <c r="AE77" i="6"/>
  <c r="AC77" i="6"/>
  <c r="AA77" i="6"/>
  <c r="Y77" i="6"/>
  <c r="W77" i="6"/>
  <c r="U77" i="6"/>
  <c r="S77" i="6"/>
  <c r="Q77" i="6"/>
  <c r="O77" i="6"/>
  <c r="M77" i="6"/>
  <c r="K77" i="6"/>
  <c r="I77" i="6"/>
  <c r="G77" i="6"/>
  <c r="BS76" i="6"/>
  <c r="BR76" i="6"/>
  <c r="BQ76" i="6"/>
  <c r="BM76" i="6"/>
  <c r="BK76" i="6"/>
  <c r="BI76" i="6"/>
  <c r="BG76" i="6"/>
  <c r="BE76" i="6"/>
  <c r="BC76" i="6"/>
  <c r="BA76" i="6"/>
  <c r="AY76" i="6"/>
  <c r="AW76" i="6"/>
  <c r="AU76" i="6"/>
  <c r="AS76" i="6"/>
  <c r="AQ76" i="6"/>
  <c r="AO76" i="6"/>
  <c r="AM76" i="6"/>
  <c r="AK76" i="6"/>
  <c r="AI76" i="6"/>
  <c r="AG76" i="6"/>
  <c r="AE76" i="6"/>
  <c r="AC76" i="6"/>
  <c r="AA76" i="6"/>
  <c r="Y76" i="6"/>
  <c r="W76" i="6"/>
  <c r="U76" i="6"/>
  <c r="S76" i="6"/>
  <c r="Q76" i="6"/>
  <c r="O76" i="6"/>
  <c r="M76" i="6"/>
  <c r="K76" i="6"/>
  <c r="I76" i="6"/>
  <c r="G76" i="6"/>
  <c r="BS75" i="6"/>
  <c r="BR75" i="6"/>
  <c r="BQ75" i="6"/>
  <c r="BM75" i="6"/>
  <c r="BK75" i="6"/>
  <c r="BI75" i="6"/>
  <c r="BG75" i="6"/>
  <c r="BE75" i="6"/>
  <c r="BC75" i="6"/>
  <c r="BA75" i="6"/>
  <c r="AY75" i="6"/>
  <c r="AW75" i="6"/>
  <c r="AU75" i="6"/>
  <c r="AS75" i="6"/>
  <c r="AQ75" i="6"/>
  <c r="AO75" i="6"/>
  <c r="AM75" i="6"/>
  <c r="AK75" i="6"/>
  <c r="AI75" i="6"/>
  <c r="AG75" i="6"/>
  <c r="AE75" i="6"/>
  <c r="AC75" i="6"/>
  <c r="AA75" i="6"/>
  <c r="Y75" i="6"/>
  <c r="W75" i="6"/>
  <c r="U75" i="6"/>
  <c r="S75" i="6"/>
  <c r="Q75" i="6"/>
  <c r="O75" i="6"/>
  <c r="M75" i="6"/>
  <c r="K75" i="6"/>
  <c r="I75" i="6"/>
  <c r="G75" i="6"/>
  <c r="CO74" i="6"/>
  <c r="CO75" i="6" s="1"/>
  <c r="CO76" i="6" s="1"/>
  <c r="CO77" i="6" s="1"/>
  <c r="CO78" i="6" s="1"/>
  <c r="CO79" i="6" s="1"/>
  <c r="CO80" i="6" s="1"/>
  <c r="CO81" i="6" s="1"/>
  <c r="CO82" i="6" s="1"/>
  <c r="CO83" i="6" s="1"/>
  <c r="BS74" i="6"/>
  <c r="BR74" i="6"/>
  <c r="BQ74" i="6"/>
  <c r="BM74" i="6"/>
  <c r="BK74" i="6"/>
  <c r="BI74" i="6"/>
  <c r="BG74" i="6"/>
  <c r="BE74" i="6"/>
  <c r="BC74" i="6"/>
  <c r="BA74" i="6"/>
  <c r="AY74" i="6"/>
  <c r="AW74" i="6"/>
  <c r="AU74" i="6"/>
  <c r="AS74" i="6"/>
  <c r="AQ74" i="6"/>
  <c r="AO74" i="6"/>
  <c r="AM74" i="6"/>
  <c r="AK74" i="6"/>
  <c r="AI74" i="6"/>
  <c r="AG74" i="6"/>
  <c r="AE74" i="6"/>
  <c r="AC74" i="6"/>
  <c r="AA74" i="6"/>
  <c r="Y74" i="6"/>
  <c r="W74" i="6"/>
  <c r="U74" i="6"/>
  <c r="S74" i="6"/>
  <c r="Q74" i="6"/>
  <c r="O74" i="6"/>
  <c r="M74" i="6"/>
  <c r="K74" i="6"/>
  <c r="I74" i="6"/>
  <c r="G74" i="6"/>
  <c r="BS73" i="6"/>
  <c r="BR73" i="6"/>
  <c r="BQ73" i="6"/>
  <c r="BM73" i="6"/>
  <c r="BK73" i="6"/>
  <c r="BI73" i="6"/>
  <c r="BG73" i="6"/>
  <c r="BE73" i="6"/>
  <c r="BC73" i="6"/>
  <c r="BA73" i="6"/>
  <c r="AY73" i="6"/>
  <c r="AW73" i="6"/>
  <c r="AU73" i="6"/>
  <c r="AS73" i="6"/>
  <c r="AQ73" i="6"/>
  <c r="AO73" i="6"/>
  <c r="AM73" i="6"/>
  <c r="AK73" i="6"/>
  <c r="AI73" i="6"/>
  <c r="AG73" i="6"/>
  <c r="AE73" i="6"/>
  <c r="AC73" i="6"/>
  <c r="AA73" i="6"/>
  <c r="Y73" i="6"/>
  <c r="W73" i="6"/>
  <c r="U73" i="6"/>
  <c r="S73" i="6"/>
  <c r="Q73" i="6"/>
  <c r="O73" i="6"/>
  <c r="M73" i="6"/>
  <c r="K73" i="6"/>
  <c r="I73" i="6"/>
  <c r="G73" i="6"/>
  <c r="BS72" i="6"/>
  <c r="BR72" i="6"/>
  <c r="BQ72" i="6"/>
  <c r="BM72" i="6"/>
  <c r="BK72" i="6"/>
  <c r="BI72" i="6"/>
  <c r="BG72" i="6"/>
  <c r="BE72" i="6"/>
  <c r="BC72" i="6"/>
  <c r="BA72" i="6"/>
  <c r="AY72" i="6"/>
  <c r="AW72" i="6"/>
  <c r="AU72" i="6"/>
  <c r="AS72" i="6"/>
  <c r="AQ72" i="6"/>
  <c r="AO72" i="6"/>
  <c r="AM72" i="6"/>
  <c r="AK72" i="6"/>
  <c r="AI72" i="6"/>
  <c r="AG72" i="6"/>
  <c r="AE72" i="6"/>
  <c r="AC72" i="6"/>
  <c r="AA72" i="6"/>
  <c r="Y72" i="6"/>
  <c r="W72" i="6"/>
  <c r="U72" i="6"/>
  <c r="S72" i="6"/>
  <c r="Q72" i="6"/>
  <c r="O72" i="6"/>
  <c r="M72" i="6"/>
  <c r="K72" i="6"/>
  <c r="I72" i="6"/>
  <c r="G72" i="6"/>
  <c r="BS71" i="6"/>
  <c r="BR71" i="6"/>
  <c r="BQ71" i="6"/>
  <c r="BM71" i="6"/>
  <c r="BK71" i="6"/>
  <c r="BI71" i="6"/>
  <c r="BG71" i="6"/>
  <c r="BE71" i="6"/>
  <c r="BC71" i="6"/>
  <c r="BA71" i="6"/>
  <c r="AY71" i="6"/>
  <c r="AW71" i="6"/>
  <c r="AU71" i="6"/>
  <c r="AS71" i="6"/>
  <c r="AQ71" i="6"/>
  <c r="AO71" i="6"/>
  <c r="AM71" i="6"/>
  <c r="AK71" i="6"/>
  <c r="AI71" i="6"/>
  <c r="AG71" i="6"/>
  <c r="AE71" i="6"/>
  <c r="AC71" i="6"/>
  <c r="AA71" i="6"/>
  <c r="Y71" i="6"/>
  <c r="W71" i="6"/>
  <c r="U71" i="6"/>
  <c r="S71" i="6"/>
  <c r="Q71" i="6"/>
  <c r="O71" i="6"/>
  <c r="M71" i="6"/>
  <c r="K71" i="6"/>
  <c r="I71" i="6"/>
  <c r="G71" i="6"/>
  <c r="BS70" i="6"/>
  <c r="BR70" i="6"/>
  <c r="BQ70" i="6"/>
  <c r="BM70" i="6"/>
  <c r="BK70" i="6"/>
  <c r="BI70" i="6"/>
  <c r="BG70" i="6"/>
  <c r="BE70" i="6"/>
  <c r="BC70" i="6"/>
  <c r="BA70" i="6"/>
  <c r="AY70" i="6"/>
  <c r="AW70" i="6"/>
  <c r="AU70" i="6"/>
  <c r="AS70" i="6"/>
  <c r="AQ70" i="6"/>
  <c r="AO70" i="6"/>
  <c r="AM70" i="6"/>
  <c r="AK70" i="6"/>
  <c r="AI70" i="6"/>
  <c r="AG70" i="6"/>
  <c r="AE70" i="6"/>
  <c r="AC70" i="6"/>
  <c r="AA70" i="6"/>
  <c r="Y70" i="6"/>
  <c r="W70" i="6"/>
  <c r="U70" i="6"/>
  <c r="S70" i="6"/>
  <c r="Q70" i="6"/>
  <c r="O70" i="6"/>
  <c r="M70" i="6"/>
  <c r="K70" i="6"/>
  <c r="I70" i="6"/>
  <c r="G70" i="6"/>
  <c r="BS69" i="6"/>
  <c r="BR69" i="6"/>
  <c r="BQ69" i="6"/>
  <c r="BM69" i="6"/>
  <c r="BK69" i="6"/>
  <c r="BI69" i="6"/>
  <c r="BG69" i="6"/>
  <c r="BE69" i="6"/>
  <c r="BC69" i="6"/>
  <c r="BA69" i="6"/>
  <c r="AY69" i="6"/>
  <c r="AW69" i="6"/>
  <c r="AU69" i="6"/>
  <c r="AS69" i="6"/>
  <c r="AQ69" i="6"/>
  <c r="AO69" i="6"/>
  <c r="AM69" i="6"/>
  <c r="AK69" i="6"/>
  <c r="AI69" i="6"/>
  <c r="AG69" i="6"/>
  <c r="AE69" i="6"/>
  <c r="AC69" i="6"/>
  <c r="AA69" i="6"/>
  <c r="Y69" i="6"/>
  <c r="W69" i="6"/>
  <c r="U69" i="6"/>
  <c r="S69" i="6"/>
  <c r="Q69" i="6"/>
  <c r="O69" i="6"/>
  <c r="M69" i="6"/>
  <c r="K69" i="6"/>
  <c r="I69" i="6"/>
  <c r="G69" i="6"/>
  <c r="BS68" i="6"/>
  <c r="BR68" i="6"/>
  <c r="BQ68" i="6"/>
  <c r="BM68" i="6"/>
  <c r="BK68" i="6"/>
  <c r="BI68" i="6"/>
  <c r="BG68" i="6"/>
  <c r="BE68" i="6"/>
  <c r="BC68" i="6"/>
  <c r="BA68" i="6"/>
  <c r="AY68" i="6"/>
  <c r="AW68" i="6"/>
  <c r="AU68" i="6"/>
  <c r="AS68" i="6"/>
  <c r="AQ68" i="6"/>
  <c r="AO68" i="6"/>
  <c r="AM68" i="6"/>
  <c r="AK68" i="6"/>
  <c r="AI68" i="6"/>
  <c r="AG68" i="6"/>
  <c r="AE68" i="6"/>
  <c r="AC68" i="6"/>
  <c r="AA68" i="6"/>
  <c r="Y68" i="6"/>
  <c r="W68" i="6"/>
  <c r="U68" i="6"/>
  <c r="S68" i="6"/>
  <c r="Q68" i="6"/>
  <c r="O68" i="6"/>
  <c r="M68" i="6"/>
  <c r="K68" i="6"/>
  <c r="I68" i="6"/>
  <c r="G68" i="6"/>
  <c r="BS67" i="6"/>
  <c r="BR67" i="6"/>
  <c r="BQ67" i="6"/>
  <c r="BM67" i="6"/>
  <c r="BK67" i="6"/>
  <c r="BI67" i="6"/>
  <c r="BG67" i="6"/>
  <c r="BE67" i="6"/>
  <c r="BC67" i="6"/>
  <c r="BA67" i="6"/>
  <c r="AY67" i="6"/>
  <c r="AW67" i="6"/>
  <c r="AU67" i="6"/>
  <c r="AS67" i="6"/>
  <c r="AQ67" i="6"/>
  <c r="AO67" i="6"/>
  <c r="AM67" i="6"/>
  <c r="AK67" i="6"/>
  <c r="AI67" i="6"/>
  <c r="AG67" i="6"/>
  <c r="AE67" i="6"/>
  <c r="AC67" i="6"/>
  <c r="AA67" i="6"/>
  <c r="Y67" i="6"/>
  <c r="W67" i="6"/>
  <c r="U67" i="6"/>
  <c r="S67" i="6"/>
  <c r="Q67" i="6"/>
  <c r="O67" i="6"/>
  <c r="M67" i="6"/>
  <c r="K67" i="6"/>
  <c r="I67" i="6"/>
  <c r="G67" i="6"/>
  <c r="BS66" i="6"/>
  <c r="BR66" i="6"/>
  <c r="BQ66" i="6"/>
  <c r="BM66" i="6"/>
  <c r="BK66" i="6"/>
  <c r="BI66" i="6"/>
  <c r="BG66" i="6"/>
  <c r="BE66" i="6"/>
  <c r="BC66" i="6"/>
  <c r="BA66" i="6"/>
  <c r="AY66" i="6"/>
  <c r="AW66" i="6"/>
  <c r="AU66" i="6"/>
  <c r="AS66" i="6"/>
  <c r="AQ66" i="6"/>
  <c r="AO66" i="6"/>
  <c r="AM66" i="6"/>
  <c r="AK66" i="6"/>
  <c r="AI66" i="6"/>
  <c r="AG66" i="6"/>
  <c r="AE66" i="6"/>
  <c r="AC66" i="6"/>
  <c r="AA66" i="6"/>
  <c r="Y66" i="6"/>
  <c r="W66" i="6"/>
  <c r="U66" i="6"/>
  <c r="S66" i="6"/>
  <c r="Q66" i="6"/>
  <c r="O66" i="6"/>
  <c r="M66" i="6"/>
  <c r="K66" i="6"/>
  <c r="I66" i="6"/>
  <c r="G66" i="6"/>
  <c r="BS65" i="6"/>
  <c r="BR65" i="6"/>
  <c r="BQ65" i="6"/>
  <c r="BM65" i="6"/>
  <c r="BK65" i="6"/>
  <c r="BI65" i="6"/>
  <c r="BG65" i="6"/>
  <c r="BE65" i="6"/>
  <c r="BC65" i="6"/>
  <c r="BA65" i="6"/>
  <c r="AY65" i="6"/>
  <c r="AW65" i="6"/>
  <c r="AU65" i="6"/>
  <c r="AS65" i="6"/>
  <c r="AQ65" i="6"/>
  <c r="AO65" i="6"/>
  <c r="AM65" i="6"/>
  <c r="AK65" i="6"/>
  <c r="AI65" i="6"/>
  <c r="AG65" i="6"/>
  <c r="AE65" i="6"/>
  <c r="AC65" i="6"/>
  <c r="AA65" i="6"/>
  <c r="Y65" i="6"/>
  <c r="W65" i="6"/>
  <c r="U65" i="6"/>
  <c r="S65" i="6"/>
  <c r="Q65" i="6"/>
  <c r="O65" i="6"/>
  <c r="M65" i="6"/>
  <c r="K65" i="6"/>
  <c r="I65" i="6"/>
  <c r="G65" i="6"/>
  <c r="BS64" i="6"/>
  <c r="BR64" i="6"/>
  <c r="BQ64" i="6"/>
  <c r="BM64" i="6"/>
  <c r="BK64" i="6"/>
  <c r="BI64" i="6"/>
  <c r="BG64" i="6"/>
  <c r="BE64" i="6"/>
  <c r="BC64" i="6"/>
  <c r="BA64" i="6"/>
  <c r="AY64" i="6"/>
  <c r="AW64" i="6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BS63" i="6"/>
  <c r="BR63" i="6"/>
  <c r="BQ63" i="6"/>
  <c r="BM63" i="6"/>
  <c r="BK63" i="6"/>
  <c r="BI63" i="6"/>
  <c r="BG63" i="6"/>
  <c r="BE63" i="6"/>
  <c r="BC63" i="6"/>
  <c r="BA63" i="6"/>
  <c r="AY63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BS62" i="6"/>
  <c r="BR62" i="6"/>
  <c r="BQ62" i="6"/>
  <c r="BM62" i="6"/>
  <c r="BK62" i="6"/>
  <c r="BI62" i="6"/>
  <c r="BG62" i="6"/>
  <c r="BE62" i="6"/>
  <c r="BC62" i="6"/>
  <c r="BA62" i="6"/>
  <c r="AY62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BK61" i="6"/>
  <c r="BI61" i="6"/>
  <c r="BG61" i="6"/>
  <c r="BE61" i="6"/>
  <c r="BC61" i="6"/>
  <c r="BA61" i="6"/>
  <c r="AY61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BM61" i="6" s="1"/>
  <c r="B61" i="6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K60" i="6"/>
  <c r="BI60" i="6"/>
  <c r="BG60" i="6"/>
  <c r="BE60" i="6"/>
  <c r="BC60" i="6"/>
  <c r="BA60" i="6"/>
  <c r="AY60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BM60" i="6" s="1"/>
  <c r="BT59" i="6"/>
  <c r="BK59" i="6"/>
  <c r="BI59" i="6"/>
  <c r="BG59" i="6"/>
  <c r="BE59" i="6"/>
  <c r="BC59" i="6"/>
  <c r="BA59" i="6"/>
  <c r="AY59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BM59" i="6" s="1"/>
  <c r="BK58" i="6"/>
  <c r="BJ106" i="6" s="1"/>
  <c r="BI58" i="6"/>
  <c r="BH106" i="6" s="1"/>
  <c r="BG58" i="6"/>
  <c r="BF106" i="6" s="1"/>
  <c r="BE58" i="6"/>
  <c r="BD106" i="6" s="1"/>
  <c r="BC58" i="6"/>
  <c r="BB106" i="6" s="1"/>
  <c r="BA58" i="6"/>
  <c r="AZ106" i="6" s="1"/>
  <c r="AY58" i="6"/>
  <c r="AX106" i="6" s="1"/>
  <c r="AW58" i="6"/>
  <c r="AV106" i="6" s="1"/>
  <c r="AU58" i="6"/>
  <c r="AT106" i="6" s="1"/>
  <c r="AS58" i="6"/>
  <c r="AR106" i="6" s="1"/>
  <c r="AQ58" i="6"/>
  <c r="AP106" i="6" s="1"/>
  <c r="AO58" i="6"/>
  <c r="AN106" i="6" s="1"/>
  <c r="AM58" i="6"/>
  <c r="AL106" i="6" s="1"/>
  <c r="AK58" i="6"/>
  <c r="AJ106" i="6" s="1"/>
  <c r="AI58" i="6"/>
  <c r="AH106" i="6" s="1"/>
  <c r="AG58" i="6"/>
  <c r="AF106" i="6" s="1"/>
  <c r="AE58" i="6"/>
  <c r="AD106" i="6" s="1"/>
  <c r="AC58" i="6"/>
  <c r="AB106" i="6" s="1"/>
  <c r="AA58" i="6"/>
  <c r="Z106" i="6" s="1"/>
  <c r="Y58" i="6"/>
  <c r="X106" i="6" s="1"/>
  <c r="W58" i="6"/>
  <c r="V106" i="6" s="1"/>
  <c r="U58" i="6"/>
  <c r="T106" i="6" s="1"/>
  <c r="S58" i="6"/>
  <c r="R106" i="6" s="1"/>
  <c r="Q58" i="6"/>
  <c r="P106" i="6" s="1"/>
  <c r="O58" i="6"/>
  <c r="N106" i="6" s="1"/>
  <c r="M58" i="6"/>
  <c r="L106" i="6" s="1"/>
  <c r="K58" i="6"/>
  <c r="J106" i="6" s="1"/>
  <c r="I58" i="6"/>
  <c r="H106" i="6" s="1"/>
  <c r="G58" i="6"/>
  <c r="F106" i="6" s="1"/>
  <c r="C48" i="6"/>
  <c r="F51" i="6" s="1"/>
  <c r="F52" i="6" s="1"/>
  <c r="H50" i="6" s="1"/>
  <c r="B19" i="6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F12" i="6"/>
  <c r="F11" i="6"/>
  <c r="BT59" i="3"/>
  <c r="F11" i="3"/>
  <c r="F11" i="8" s="1"/>
  <c r="BS90" i="3"/>
  <c r="BS91" i="3"/>
  <c r="BS92" i="3"/>
  <c r="BS93" i="3"/>
  <c r="BS94" i="3"/>
  <c r="BS95" i="3"/>
  <c r="BS96" i="3"/>
  <c r="BS97" i="3"/>
  <c r="BS98" i="3"/>
  <c r="BS99" i="3"/>
  <c r="BS100" i="3"/>
  <c r="BS101" i="3"/>
  <c r="BS102" i="3"/>
  <c r="BS103" i="3"/>
  <c r="BS104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Q90" i="3"/>
  <c r="BQ91" i="3"/>
  <c r="BQ92" i="3"/>
  <c r="BQ93" i="3"/>
  <c r="BQ94" i="3"/>
  <c r="BQ95" i="3"/>
  <c r="BQ96" i="3"/>
  <c r="BQ97" i="3"/>
  <c r="BQ98" i="3"/>
  <c r="BQ99" i="3"/>
  <c r="BQ100" i="3"/>
  <c r="BQ101" i="3"/>
  <c r="BQ102" i="3"/>
  <c r="BQ103" i="3"/>
  <c r="BQ104" i="3"/>
  <c r="F12" i="3"/>
  <c r="F12" i="8" s="1"/>
  <c r="CO82" i="3"/>
  <c r="CO83" i="3"/>
  <c r="BL106" i="3"/>
  <c r="CO74" i="3"/>
  <c r="CO75" i="3"/>
  <c r="CO76" i="3"/>
  <c r="CO77" i="3"/>
  <c r="CO78" i="3"/>
  <c r="CO79" i="3"/>
  <c r="CO80" i="3"/>
  <c r="CO81" i="3"/>
  <c r="H105" i="3"/>
  <c r="J105" i="3"/>
  <c r="L105" i="3"/>
  <c r="N105" i="3"/>
  <c r="P105" i="3"/>
  <c r="R105" i="3"/>
  <c r="T105" i="3"/>
  <c r="V105" i="3"/>
  <c r="X105" i="3"/>
  <c r="Z105" i="3"/>
  <c r="AB105" i="3"/>
  <c r="AD105" i="3"/>
  <c r="AF105" i="3"/>
  <c r="AH105" i="3"/>
  <c r="AJ105" i="3"/>
  <c r="AL105" i="3"/>
  <c r="AN105" i="3"/>
  <c r="AP105" i="3"/>
  <c r="AR105" i="3"/>
  <c r="AT105" i="3"/>
  <c r="AV105" i="3"/>
  <c r="AX105" i="3"/>
  <c r="AZ105" i="3"/>
  <c r="BB105" i="3"/>
  <c r="BD105" i="3"/>
  <c r="BF105" i="3"/>
  <c r="BH105" i="3"/>
  <c r="BJ105" i="3"/>
  <c r="BL105" i="3"/>
  <c r="F106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C48" i="3"/>
  <c r="F51" i="3"/>
  <c r="H106" i="3"/>
  <c r="J106" i="3"/>
  <c r="N106" i="3"/>
  <c r="P106" i="3"/>
  <c r="R106" i="3"/>
  <c r="T106" i="3"/>
  <c r="X106" i="3"/>
  <c r="Z106" i="3"/>
  <c r="AB106" i="3"/>
  <c r="AD106" i="3"/>
  <c r="AF106" i="3"/>
  <c r="AH106" i="3"/>
  <c r="AJ106" i="3"/>
  <c r="AL106" i="3"/>
  <c r="AN106" i="3"/>
  <c r="AR106" i="3"/>
  <c r="AT106" i="3"/>
  <c r="AV106" i="3"/>
  <c r="AZ106" i="3"/>
  <c r="BB106" i="3"/>
  <c r="BD106" i="3"/>
  <c r="BF106" i="3"/>
  <c r="BH106" i="3"/>
  <c r="BJ106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G103" i="3"/>
  <c r="I103" i="3"/>
  <c r="K103" i="3"/>
  <c r="M103" i="3"/>
  <c r="O103" i="3"/>
  <c r="Q103" i="3"/>
  <c r="S103" i="3"/>
  <c r="U103" i="3"/>
  <c r="W103" i="3"/>
  <c r="Y103" i="3"/>
  <c r="AA103" i="3"/>
  <c r="AC103" i="3"/>
  <c r="AE103" i="3"/>
  <c r="AG103" i="3"/>
  <c r="AI103" i="3"/>
  <c r="AK103" i="3"/>
  <c r="AM103" i="3"/>
  <c r="AO103" i="3"/>
  <c r="AQ103" i="3"/>
  <c r="AS103" i="3"/>
  <c r="AU103" i="3"/>
  <c r="AW103" i="3"/>
  <c r="AY103" i="3"/>
  <c r="BA103" i="3"/>
  <c r="BC103" i="3"/>
  <c r="BE103" i="3"/>
  <c r="BG103" i="3"/>
  <c r="BI103" i="3"/>
  <c r="BK103" i="3"/>
  <c r="G104" i="3"/>
  <c r="I104" i="3"/>
  <c r="K104" i="3"/>
  <c r="M104" i="3"/>
  <c r="O104" i="3"/>
  <c r="Q104" i="3"/>
  <c r="S104" i="3"/>
  <c r="U104" i="3"/>
  <c r="W104" i="3"/>
  <c r="Y104" i="3"/>
  <c r="BM104" i="3"/>
  <c r="BP104" i="3"/>
  <c r="AA104" i="3"/>
  <c r="AC104" i="3"/>
  <c r="AE104" i="3"/>
  <c r="AG104" i="3"/>
  <c r="AI104" i="3"/>
  <c r="AK104" i="3"/>
  <c r="AM104" i="3"/>
  <c r="AO104" i="3"/>
  <c r="AQ104" i="3"/>
  <c r="AS104" i="3"/>
  <c r="AU104" i="3"/>
  <c r="AW104" i="3"/>
  <c r="AY104" i="3"/>
  <c r="BA104" i="3"/>
  <c r="BC104" i="3"/>
  <c r="BE104" i="3"/>
  <c r="BG104" i="3"/>
  <c r="BI104" i="3"/>
  <c r="BK104" i="3"/>
  <c r="BM103" i="3"/>
  <c r="BP103" i="3"/>
  <c r="BM88" i="3"/>
  <c r="BP88" i="3" s="1"/>
  <c r="BM102" i="3"/>
  <c r="BP102" i="3" s="1"/>
  <c r="BM98" i="3"/>
  <c r="BP98" i="3" s="1"/>
  <c r="BM87" i="3"/>
  <c r="BP87" i="3" s="1"/>
  <c r="BM94" i="3"/>
  <c r="BP94" i="3" s="1"/>
  <c r="BM90" i="3"/>
  <c r="BP90" i="3" s="1"/>
  <c r="BM86" i="3"/>
  <c r="BP86" i="3" s="1"/>
  <c r="BM101" i="3"/>
  <c r="BP101" i="3" s="1"/>
  <c r="BM97" i="3"/>
  <c r="BN97" i="3" s="1"/>
  <c r="BM96" i="3"/>
  <c r="BO96" i="3" s="1"/>
  <c r="BN96" i="3"/>
  <c r="BM93" i="3"/>
  <c r="BO93" i="3" s="1"/>
  <c r="BM89" i="3"/>
  <c r="BP89" i="3" s="1"/>
  <c r="BM83" i="3"/>
  <c r="BP83" i="3" s="1"/>
  <c r="BM99" i="3"/>
  <c r="BN99" i="3" s="1"/>
  <c r="BM95" i="3"/>
  <c r="BP95" i="3" s="1"/>
  <c r="BM91" i="3"/>
  <c r="BN91" i="3" s="1"/>
  <c r="BM84" i="3"/>
  <c r="BP84" i="3" s="1"/>
  <c r="BM80" i="3"/>
  <c r="BP80" i="3" s="1"/>
  <c r="BM100" i="3"/>
  <c r="BP100" i="3" s="1"/>
  <c r="BM92" i="3"/>
  <c r="BN92" i="3" s="1"/>
  <c r="BM85" i="3"/>
  <c r="BP85" i="3" s="1"/>
  <c r="BM81" i="3"/>
  <c r="BO81" i="3" s="1"/>
  <c r="BM82" i="3"/>
  <c r="BP82" i="3" s="1"/>
  <c r="V106" i="3"/>
  <c r="BM61" i="3"/>
  <c r="BP61" i="3" s="1"/>
  <c r="BM63" i="3"/>
  <c r="BP63" i="3" s="1"/>
  <c r="BM59" i="3"/>
  <c r="BN59" i="3" s="1"/>
  <c r="BQ59" i="3" s="1"/>
  <c r="BM79" i="3"/>
  <c r="BP79" i="3" s="1"/>
  <c r="BM71" i="3"/>
  <c r="BP71" i="3" s="1"/>
  <c r="BM70" i="3"/>
  <c r="BP70" i="3" s="1"/>
  <c r="BM65" i="3"/>
  <c r="BN65" i="3" s="1"/>
  <c r="BQ65" i="3" s="1"/>
  <c r="BM77" i="3"/>
  <c r="BP77" i="3" s="1"/>
  <c r="BM76" i="3"/>
  <c r="BP76" i="3" s="1"/>
  <c r="BM72" i="3"/>
  <c r="BP72" i="3" s="1"/>
  <c r="BM73" i="3"/>
  <c r="BO73" i="3" s="1"/>
  <c r="BM69" i="3"/>
  <c r="BP69" i="3" s="1"/>
  <c r="BM67" i="3"/>
  <c r="BP67" i="3" s="1"/>
  <c r="BM78" i="3"/>
  <c r="BO78" i="3" s="1"/>
  <c r="BM74" i="3"/>
  <c r="BP74" i="3" s="1"/>
  <c r="BM68" i="3"/>
  <c r="BN68" i="3" s="1"/>
  <c r="BQ68" i="3" s="1"/>
  <c r="BM66" i="3"/>
  <c r="BN66" i="3" s="1"/>
  <c r="BQ66" i="3" s="1"/>
  <c r="BM64" i="3"/>
  <c r="BN64" i="3" s="1"/>
  <c r="BQ64" i="3" s="1"/>
  <c r="BM62" i="3"/>
  <c r="BP62" i="3" s="1"/>
  <c r="BM60" i="3"/>
  <c r="BP60" i="3" s="1"/>
  <c r="BM75" i="3"/>
  <c r="BN75" i="3" s="1"/>
  <c r="BQ75" i="3" s="1"/>
  <c r="L106" i="3"/>
  <c r="AX106" i="3"/>
  <c r="AP106" i="3"/>
  <c r="F52" i="3"/>
  <c r="BN95" i="3"/>
  <c r="BN94" i="3"/>
  <c r="BN93" i="3"/>
  <c r="BN100" i="3"/>
  <c r="BN101" i="3"/>
  <c r="BN103" i="3"/>
  <c r="BN104" i="3"/>
  <c r="BN102" i="3"/>
  <c r="H50" i="3"/>
  <c r="BO90" i="3"/>
  <c r="BO101" i="3"/>
  <c r="BO102" i="3"/>
  <c r="BO100" i="3"/>
  <c r="BO99" i="3"/>
  <c r="BO95" i="3"/>
  <c r="BO104" i="3"/>
  <c r="BO103" i="3"/>
  <c r="BN90" i="3"/>
  <c r="BO91" i="3"/>
  <c r="BO98" i="3" l="1"/>
  <c r="BP92" i="3"/>
  <c r="BP97" i="3"/>
  <c r="BN98" i="3"/>
  <c r="BP99" i="3"/>
  <c r="BO97" i="3"/>
  <c r="BP96" i="3"/>
  <c r="BO94" i="3"/>
  <c r="BP93" i="3"/>
  <c r="BO92" i="3"/>
  <c r="L107" i="3"/>
  <c r="L109" i="3" s="1"/>
  <c r="Q16" i="8" s="1"/>
  <c r="BP91" i="3"/>
  <c r="BL107" i="3"/>
  <c r="BL109" i="3" s="1"/>
  <c r="AQ16" i="8" s="1"/>
  <c r="AP107" i="3"/>
  <c r="AP109" i="3" s="1"/>
  <c r="AF16" i="8" s="1"/>
  <c r="BO84" i="3"/>
  <c r="BO82" i="3"/>
  <c r="BN82" i="3"/>
  <c r="BQ82" i="3" s="1"/>
  <c r="BN63" i="3"/>
  <c r="BQ63" i="3" s="1"/>
  <c r="BN88" i="3"/>
  <c r="BQ88" i="3" s="1"/>
  <c r="BO79" i="3"/>
  <c r="BN67" i="3"/>
  <c r="BQ67" i="3" s="1"/>
  <c r="BO69" i="3"/>
  <c r="BO88" i="3"/>
  <c r="BN84" i="3"/>
  <c r="BQ84" i="3" s="1"/>
  <c r="BO67" i="3"/>
  <c r="BO61" i="3"/>
  <c r="BN83" i="3"/>
  <c r="BQ83" i="3" s="1"/>
  <c r="BO74" i="3"/>
  <c r="BO75" i="3"/>
  <c r="BN89" i="3"/>
  <c r="BQ89" i="3" s="1"/>
  <c r="BP75" i="3"/>
  <c r="BN62" i="3"/>
  <c r="BQ62" i="3" s="1"/>
  <c r="BP64" i="3"/>
  <c r="BN69" i="3"/>
  <c r="BQ69" i="3" s="1"/>
  <c r="BO76" i="3"/>
  <c r="BO62" i="3"/>
  <c r="BO70" i="3"/>
  <c r="BN74" i="3"/>
  <c r="BQ74" i="3" s="1"/>
  <c r="BN72" i="3"/>
  <c r="BQ72" i="3" s="1"/>
  <c r="BP66" i="3"/>
  <c r="BN61" i="3"/>
  <c r="BQ61" i="3" s="1"/>
  <c r="BO72" i="3"/>
  <c r="BO63" i="3"/>
  <c r="BN81" i="3"/>
  <c r="BQ81" i="3" s="1"/>
  <c r="BP81" i="3"/>
  <c r="BO89" i="3"/>
  <c r="BO87" i="3"/>
  <c r="BN86" i="3"/>
  <c r="BQ86" i="3" s="1"/>
  <c r="BO83" i="3"/>
  <c r="BO80" i="3"/>
  <c r="BN80" i="3"/>
  <c r="BQ80" i="3" s="1"/>
  <c r="BN78" i="3"/>
  <c r="BQ78" i="3" s="1"/>
  <c r="BP78" i="3"/>
  <c r="BN77" i="3"/>
  <c r="BQ77" i="3" s="1"/>
  <c r="BN76" i="3"/>
  <c r="BQ76" i="3" s="1"/>
  <c r="BN73" i="3"/>
  <c r="BQ73" i="3" s="1"/>
  <c r="BP73" i="3"/>
  <c r="AH107" i="3"/>
  <c r="AH109" i="3" s="1"/>
  <c r="AB16" i="8" s="1"/>
  <c r="P107" i="3"/>
  <c r="L113" i="3" s="1"/>
  <c r="Q24" i="8" s="1"/>
  <c r="BO68" i="3"/>
  <c r="BP68" i="3"/>
  <c r="BO66" i="3"/>
  <c r="AD107" i="3"/>
  <c r="T111" i="3" s="1"/>
  <c r="U20" i="8" s="1"/>
  <c r="J107" i="3"/>
  <c r="J109" i="3" s="1"/>
  <c r="P16" i="8" s="1"/>
  <c r="BO64" i="3"/>
  <c r="AT107" i="3"/>
  <c r="AT109" i="3" s="1"/>
  <c r="AH16" i="8" s="1"/>
  <c r="V107" i="3"/>
  <c r="V109" i="3" s="1"/>
  <c r="V16" i="8" s="1"/>
  <c r="AZ107" i="3"/>
  <c r="AZ109" i="3" s="1"/>
  <c r="AK16" i="8" s="1"/>
  <c r="AN107" i="3"/>
  <c r="Z111" i="3" s="1"/>
  <c r="X20" i="8" s="1"/>
  <c r="X107" i="3"/>
  <c r="X109" i="3" s="1"/>
  <c r="W16" i="8" s="1"/>
  <c r="T107" i="3"/>
  <c r="N111" i="3" s="1"/>
  <c r="R20" i="8" s="1"/>
  <c r="BF107" i="3"/>
  <c r="BF109" i="3" s="1"/>
  <c r="AN16" i="8" s="1"/>
  <c r="AV107" i="3"/>
  <c r="AV109" i="3" s="1"/>
  <c r="AI16" i="8" s="1"/>
  <c r="AL107" i="3"/>
  <c r="AL109" i="3" s="1"/>
  <c r="AD16" i="8" s="1"/>
  <c r="BJ107" i="3"/>
  <c r="Z113" i="3" s="1"/>
  <c r="X24" i="8" s="1"/>
  <c r="BB107" i="3"/>
  <c r="AJ111" i="3" s="1"/>
  <c r="AC20" i="8" s="1"/>
  <c r="AR107" i="3"/>
  <c r="AD111" i="3" s="1"/>
  <c r="Z20" i="8" s="1"/>
  <c r="N107" i="3"/>
  <c r="N109" i="3" s="1"/>
  <c r="R16" i="8" s="1"/>
  <c r="BN60" i="3"/>
  <c r="BQ60" i="3" s="1"/>
  <c r="BO60" i="3"/>
  <c r="BO59" i="3"/>
  <c r="AB107" i="3"/>
  <c r="AB109" i="3" s="1"/>
  <c r="Y16" i="8" s="1"/>
  <c r="P109" i="3"/>
  <c r="S16" i="8" s="1"/>
  <c r="BH107" i="3"/>
  <c r="BH109" i="3" s="1"/>
  <c r="AO16" i="8" s="1"/>
  <c r="AF107" i="3"/>
  <c r="Z107" i="3"/>
  <c r="Z109" i="3" s="1"/>
  <c r="X16" i="8" s="1"/>
  <c r="R107" i="3"/>
  <c r="R109" i="3" s="1"/>
  <c r="T16" i="8" s="1"/>
  <c r="H107" i="3"/>
  <c r="H109" i="3" s="1"/>
  <c r="O16" i="8" s="1"/>
  <c r="F107" i="3"/>
  <c r="AX107" i="3"/>
  <c r="BD107" i="3"/>
  <c r="BD109" i="3" s="1"/>
  <c r="AM16" i="8" s="1"/>
  <c r="AJ107" i="3"/>
  <c r="AJ109" i="3" s="1"/>
  <c r="AC16" i="8" s="1"/>
  <c r="BN85" i="3"/>
  <c r="BQ85" i="3" s="1"/>
  <c r="BO86" i="3"/>
  <c r="BN71" i="3"/>
  <c r="BQ71" i="3" s="1"/>
  <c r="BO85" i="3"/>
  <c r="BO71" i="3"/>
  <c r="BN87" i="3"/>
  <c r="BQ87" i="3" s="1"/>
  <c r="BN70" i="3"/>
  <c r="BQ70" i="3" s="1"/>
  <c r="BP65" i="3"/>
  <c r="BP59" i="3"/>
  <c r="BN79" i="3"/>
  <c r="BQ79" i="3" s="1"/>
  <c r="BO65" i="3"/>
  <c r="BO77" i="3"/>
  <c r="BP59" i="7"/>
  <c r="BO59" i="7"/>
  <c r="BN59" i="7"/>
  <c r="BQ59" i="7" s="1"/>
  <c r="BP60" i="7"/>
  <c r="BO60" i="7"/>
  <c r="BN60" i="7"/>
  <c r="BQ60" i="7" s="1"/>
  <c r="BP61" i="7"/>
  <c r="BO61" i="7"/>
  <c r="BN61" i="7"/>
  <c r="BQ61" i="7" s="1"/>
  <c r="BP62" i="7"/>
  <c r="BP63" i="7"/>
  <c r="BP64" i="7"/>
  <c r="BP65" i="7"/>
  <c r="BP66" i="7"/>
  <c r="BP67" i="7"/>
  <c r="BP68" i="7"/>
  <c r="BP69" i="7"/>
  <c r="BP70" i="7"/>
  <c r="BP71" i="7"/>
  <c r="BP72" i="7"/>
  <c r="BP73" i="7"/>
  <c r="BP74" i="7"/>
  <c r="BP75" i="7"/>
  <c r="BP76" i="7"/>
  <c r="BP77" i="7"/>
  <c r="BP78" i="7"/>
  <c r="F107" i="7"/>
  <c r="H107" i="7"/>
  <c r="H109" i="7" s="1"/>
  <c r="O18" i="8" s="1"/>
  <c r="J107" i="7"/>
  <c r="L107" i="7"/>
  <c r="N107" i="7"/>
  <c r="P107" i="7"/>
  <c r="R107" i="7"/>
  <c r="T107" i="7"/>
  <c r="V107" i="7"/>
  <c r="X107" i="7"/>
  <c r="Z107" i="7"/>
  <c r="AB107" i="7"/>
  <c r="AB109" i="7" s="1"/>
  <c r="Y18" i="8" s="1"/>
  <c r="AD107" i="7"/>
  <c r="AF107" i="7"/>
  <c r="AH107" i="7"/>
  <c r="AH109" i="7" s="1"/>
  <c r="AB18" i="8" s="1"/>
  <c r="AJ107" i="7"/>
  <c r="AL107" i="7"/>
  <c r="AL109" i="7" s="1"/>
  <c r="AD18" i="8" s="1"/>
  <c r="AN107" i="7"/>
  <c r="AP107" i="7"/>
  <c r="AR107" i="7"/>
  <c r="AT107" i="7"/>
  <c r="AV107" i="7"/>
  <c r="AX107" i="7"/>
  <c r="AZ107" i="7"/>
  <c r="AZ109" i="7" s="1"/>
  <c r="AK18" i="8" s="1"/>
  <c r="BB107" i="7"/>
  <c r="BD107" i="7"/>
  <c r="BF107" i="7"/>
  <c r="BF109" i="7" s="1"/>
  <c r="AN18" i="8" s="1"/>
  <c r="BH107" i="7"/>
  <c r="BJ107" i="7"/>
  <c r="BM58" i="7"/>
  <c r="BN62" i="7"/>
  <c r="BO62" i="7"/>
  <c r="BN63" i="7"/>
  <c r="BO63" i="7"/>
  <c r="BN64" i="7"/>
  <c r="BO64" i="7"/>
  <c r="BN65" i="7"/>
  <c r="BO65" i="7"/>
  <c r="BN66" i="7"/>
  <c r="BO66" i="7"/>
  <c r="BN67" i="7"/>
  <c r="BO67" i="7"/>
  <c r="BN68" i="7"/>
  <c r="BO68" i="7"/>
  <c r="BN69" i="7"/>
  <c r="BO69" i="7"/>
  <c r="BN70" i="7"/>
  <c r="BO70" i="7"/>
  <c r="BN71" i="7"/>
  <c r="BO71" i="7"/>
  <c r="BN72" i="7"/>
  <c r="BO72" i="7"/>
  <c r="BN73" i="7"/>
  <c r="BO73" i="7"/>
  <c r="BN74" i="7"/>
  <c r="BO74" i="7"/>
  <c r="BN75" i="7"/>
  <c r="BO75" i="7"/>
  <c r="BN76" i="7"/>
  <c r="BO76" i="7"/>
  <c r="BN77" i="7"/>
  <c r="BO77" i="7"/>
  <c r="BN78" i="7"/>
  <c r="BO78" i="7"/>
  <c r="BP79" i="7"/>
  <c r="BO79" i="7"/>
  <c r="BN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BP96" i="7"/>
  <c r="BP97" i="7"/>
  <c r="BP98" i="7"/>
  <c r="BP99" i="7"/>
  <c r="BP100" i="7"/>
  <c r="BP101" i="7"/>
  <c r="BP102" i="7"/>
  <c r="BP103" i="7"/>
  <c r="BP104" i="7"/>
  <c r="BN80" i="7"/>
  <c r="BO80" i="7"/>
  <c r="BN81" i="7"/>
  <c r="BO81" i="7"/>
  <c r="BN82" i="7"/>
  <c r="BO82" i="7"/>
  <c r="BN83" i="7"/>
  <c r="BO83" i="7"/>
  <c r="BN84" i="7"/>
  <c r="BO84" i="7"/>
  <c r="BN85" i="7"/>
  <c r="BO85" i="7"/>
  <c r="BN86" i="7"/>
  <c r="BO86" i="7"/>
  <c r="BN87" i="7"/>
  <c r="BO87" i="7"/>
  <c r="BN88" i="7"/>
  <c r="BO88" i="7"/>
  <c r="BN89" i="7"/>
  <c r="BO89" i="7"/>
  <c r="BN90" i="7"/>
  <c r="BO90" i="7"/>
  <c r="BN91" i="7"/>
  <c r="BO91" i="7"/>
  <c r="BN92" i="7"/>
  <c r="BO92" i="7"/>
  <c r="BN93" i="7"/>
  <c r="BO93" i="7"/>
  <c r="BN94" i="7"/>
  <c r="BO94" i="7"/>
  <c r="BN95" i="7"/>
  <c r="BO95" i="7"/>
  <c r="BN96" i="7"/>
  <c r="BO96" i="7"/>
  <c r="BN97" i="7"/>
  <c r="BO97" i="7"/>
  <c r="BN98" i="7"/>
  <c r="BO98" i="7"/>
  <c r="BN99" i="7"/>
  <c r="BO99" i="7"/>
  <c r="BN100" i="7"/>
  <c r="BO100" i="7"/>
  <c r="BN101" i="7"/>
  <c r="BO101" i="7"/>
  <c r="BN102" i="7"/>
  <c r="BO102" i="7"/>
  <c r="BN103" i="7"/>
  <c r="BO103" i="7"/>
  <c r="BN104" i="7"/>
  <c r="BO104" i="7"/>
  <c r="BL107" i="7"/>
  <c r="BL109" i="7" s="1"/>
  <c r="AQ18" i="8" s="1"/>
  <c r="BP59" i="6"/>
  <c r="BO59" i="6"/>
  <c r="BN59" i="6"/>
  <c r="BQ59" i="6" s="1"/>
  <c r="BP60" i="6"/>
  <c r="BO60" i="6"/>
  <c r="BN60" i="6"/>
  <c r="BQ60" i="6" s="1"/>
  <c r="BP61" i="6"/>
  <c r="BO61" i="6"/>
  <c r="BN61" i="6"/>
  <c r="BQ61" i="6" s="1"/>
  <c r="BP62" i="6"/>
  <c r="BP63" i="6"/>
  <c r="BP64" i="6"/>
  <c r="BP65" i="6"/>
  <c r="BP66" i="6"/>
  <c r="BP67" i="6"/>
  <c r="BP68" i="6"/>
  <c r="BP69" i="6"/>
  <c r="BP70" i="6"/>
  <c r="BP71" i="6"/>
  <c r="BP72" i="6"/>
  <c r="BP73" i="6"/>
  <c r="BP74" i="6"/>
  <c r="BP75" i="6"/>
  <c r="BP76" i="6"/>
  <c r="BP77" i="6"/>
  <c r="BP78" i="6"/>
  <c r="F107" i="6"/>
  <c r="H107" i="6"/>
  <c r="H109" i="6" s="1"/>
  <c r="O17" i="8" s="1"/>
  <c r="J107" i="6"/>
  <c r="L107" i="6"/>
  <c r="N107" i="6"/>
  <c r="P107" i="6"/>
  <c r="R107" i="6"/>
  <c r="T107" i="6"/>
  <c r="V107" i="6"/>
  <c r="X107" i="6"/>
  <c r="Z107" i="6"/>
  <c r="AB107" i="6"/>
  <c r="AB109" i="6" s="1"/>
  <c r="Y17" i="8" s="1"/>
  <c r="AD107" i="6"/>
  <c r="AF107" i="6"/>
  <c r="AH107" i="6"/>
  <c r="AH109" i="6" s="1"/>
  <c r="AB17" i="8" s="1"/>
  <c r="AJ107" i="6"/>
  <c r="AL107" i="6"/>
  <c r="AL109" i="6" s="1"/>
  <c r="AD17" i="8" s="1"/>
  <c r="AN107" i="6"/>
  <c r="AP107" i="6"/>
  <c r="AR107" i="6"/>
  <c r="AT107" i="6"/>
  <c r="AV107" i="6"/>
  <c r="AX107" i="6"/>
  <c r="AZ107" i="6"/>
  <c r="AZ109" i="6" s="1"/>
  <c r="AK17" i="8" s="1"/>
  <c r="BB107" i="6"/>
  <c r="BD107" i="6"/>
  <c r="BF107" i="6"/>
  <c r="BF109" i="6" s="1"/>
  <c r="AN17" i="8" s="1"/>
  <c r="BH107" i="6"/>
  <c r="BJ107" i="6"/>
  <c r="BM58" i="6"/>
  <c r="BN62" i="6"/>
  <c r="BO62" i="6"/>
  <c r="BN63" i="6"/>
  <c r="BO63" i="6"/>
  <c r="BN64" i="6"/>
  <c r="BO64" i="6"/>
  <c r="BN65" i="6"/>
  <c r="BO65" i="6"/>
  <c r="BN66" i="6"/>
  <c r="BO66" i="6"/>
  <c r="BN67" i="6"/>
  <c r="BO67" i="6"/>
  <c r="BN68" i="6"/>
  <c r="BO68" i="6"/>
  <c r="BN69" i="6"/>
  <c r="BO69" i="6"/>
  <c r="BN70" i="6"/>
  <c r="BO70" i="6"/>
  <c r="BN71" i="6"/>
  <c r="BO71" i="6"/>
  <c r="BN72" i="6"/>
  <c r="BO72" i="6"/>
  <c r="BN73" i="6"/>
  <c r="BO73" i="6"/>
  <c r="BN74" i="6"/>
  <c r="BO74" i="6"/>
  <c r="BN75" i="6"/>
  <c r="BO75" i="6"/>
  <c r="BN76" i="6"/>
  <c r="BO76" i="6"/>
  <c r="BN77" i="6"/>
  <c r="BO77" i="6"/>
  <c r="BN78" i="6"/>
  <c r="BO78" i="6"/>
  <c r="BP79" i="6"/>
  <c r="BO79" i="6"/>
  <c r="BN79" i="6"/>
  <c r="BP80" i="6"/>
  <c r="BP81" i="6"/>
  <c r="BP82" i="6"/>
  <c r="BP83" i="6"/>
  <c r="BP84" i="6"/>
  <c r="BP85" i="6"/>
  <c r="BP86" i="6"/>
  <c r="BP87" i="6"/>
  <c r="BP88" i="6"/>
  <c r="BP89" i="6"/>
  <c r="BP90" i="6"/>
  <c r="BP91" i="6"/>
  <c r="BP92" i="6"/>
  <c r="BP93" i="6"/>
  <c r="BP94" i="6"/>
  <c r="BP95" i="6"/>
  <c r="BP96" i="6"/>
  <c r="BP97" i="6"/>
  <c r="BP98" i="6"/>
  <c r="BP99" i="6"/>
  <c r="BP100" i="6"/>
  <c r="BP101" i="6"/>
  <c r="BP102" i="6"/>
  <c r="BP103" i="6"/>
  <c r="BP104" i="6"/>
  <c r="BN80" i="6"/>
  <c r="BO80" i="6"/>
  <c r="BN81" i="6"/>
  <c r="BO81" i="6"/>
  <c r="BN82" i="6"/>
  <c r="BO82" i="6"/>
  <c r="BN83" i="6"/>
  <c r="BO83" i="6"/>
  <c r="BN84" i="6"/>
  <c r="BO84" i="6"/>
  <c r="BN85" i="6"/>
  <c r="BO85" i="6"/>
  <c r="BN86" i="6"/>
  <c r="BO86" i="6"/>
  <c r="BN87" i="6"/>
  <c r="BO87" i="6"/>
  <c r="BN88" i="6"/>
  <c r="BO88" i="6"/>
  <c r="BN89" i="6"/>
  <c r="BO89" i="6"/>
  <c r="BN90" i="6"/>
  <c r="BO90" i="6"/>
  <c r="BN91" i="6"/>
  <c r="BO91" i="6"/>
  <c r="BN92" i="6"/>
  <c r="BO92" i="6"/>
  <c r="BN93" i="6"/>
  <c r="BO93" i="6"/>
  <c r="BN94" i="6"/>
  <c r="BO94" i="6"/>
  <c r="BN95" i="6"/>
  <c r="BO95" i="6"/>
  <c r="BN96" i="6"/>
  <c r="BO96" i="6"/>
  <c r="BN97" i="6"/>
  <c r="BO97" i="6"/>
  <c r="BN98" i="6"/>
  <c r="BO98" i="6"/>
  <c r="BN99" i="6"/>
  <c r="BO99" i="6"/>
  <c r="BN100" i="6"/>
  <c r="BO100" i="6"/>
  <c r="BN101" i="6"/>
  <c r="BO101" i="6"/>
  <c r="BN102" i="6"/>
  <c r="BO102" i="6"/>
  <c r="BN103" i="6"/>
  <c r="BO103" i="6"/>
  <c r="BN104" i="6"/>
  <c r="BO104" i="6"/>
  <c r="BL107" i="6"/>
  <c r="BL109" i="6" s="1"/>
  <c r="AQ17" i="8" s="1"/>
  <c r="BM58" i="3"/>
  <c r="BP58" i="3" s="1"/>
  <c r="AB111" i="3" l="1"/>
  <c r="Y20" i="8" s="1"/>
  <c r="K47" i="8"/>
  <c r="AX37" i="8" s="1"/>
  <c r="BP107" i="3"/>
  <c r="BR77" i="3" s="1"/>
  <c r="BS77" i="3" s="1"/>
  <c r="BO58" i="3"/>
  <c r="BN58" i="3"/>
  <c r="BN107" i="3" s="1"/>
  <c r="C91" i="8" s="1"/>
  <c r="K32" i="8"/>
  <c r="AX22" i="8" s="1"/>
  <c r="V111" i="3"/>
  <c r="V20" i="8" s="1"/>
  <c r="H111" i="3"/>
  <c r="O20" i="8" s="1"/>
  <c r="AH111" i="3"/>
  <c r="AB20" i="8" s="1"/>
  <c r="T113" i="3"/>
  <c r="U24" i="8" s="1"/>
  <c r="AD109" i="3"/>
  <c r="Z16" i="8" s="1"/>
  <c r="K41" i="8"/>
  <c r="AX31" i="8" s="1"/>
  <c r="AN109" i="3"/>
  <c r="AE16" i="8" s="1"/>
  <c r="AR109" i="3"/>
  <c r="AG16" i="8" s="1"/>
  <c r="BJ109" i="3"/>
  <c r="AP16" i="8" s="1"/>
  <c r="T109" i="3"/>
  <c r="U16" i="8" s="1"/>
  <c r="AF111" i="3"/>
  <c r="AA20" i="8" s="1"/>
  <c r="K34" i="8"/>
  <c r="AX24" i="8" s="1"/>
  <c r="P111" i="3"/>
  <c r="S20" i="8" s="1"/>
  <c r="P113" i="3"/>
  <c r="S24" i="8" s="1"/>
  <c r="K44" i="8"/>
  <c r="AX34" i="8" s="1"/>
  <c r="H113" i="3"/>
  <c r="O24" i="8" s="1"/>
  <c r="X111" i="3"/>
  <c r="W20" i="8" s="1"/>
  <c r="R113" i="3"/>
  <c r="T24" i="8" s="1"/>
  <c r="J111" i="3"/>
  <c r="P20" i="8" s="1"/>
  <c r="BB109" i="3"/>
  <c r="AL16" i="8" s="1"/>
  <c r="AX109" i="3"/>
  <c r="AJ16" i="8" s="1"/>
  <c r="AF109" i="3"/>
  <c r="AA16" i="8" s="1"/>
  <c r="K19" i="8"/>
  <c r="AX9" i="8" s="1"/>
  <c r="X113" i="3"/>
  <c r="W24" i="8" s="1"/>
  <c r="J113" i="3"/>
  <c r="P24" i="8" s="1"/>
  <c r="N113" i="3"/>
  <c r="R24" i="8" s="1"/>
  <c r="AL111" i="3"/>
  <c r="AD20" i="8" s="1"/>
  <c r="R111" i="3"/>
  <c r="T20" i="8" s="1"/>
  <c r="AN111" i="3"/>
  <c r="AE20" i="8" s="1"/>
  <c r="V113" i="3"/>
  <c r="V24" i="8" s="1"/>
  <c r="F111" i="3"/>
  <c r="N20" i="8" s="1"/>
  <c r="F113" i="3"/>
  <c r="N24" i="8" s="1"/>
  <c r="L111" i="3"/>
  <c r="Q20" i="8" s="1"/>
  <c r="K29" i="8"/>
  <c r="AX19" i="8" s="1"/>
  <c r="F109" i="3"/>
  <c r="N16" i="8" s="1"/>
  <c r="BP58" i="7"/>
  <c r="BO58" i="7"/>
  <c r="BN58" i="7"/>
  <c r="Z113" i="7"/>
  <c r="X26" i="8" s="1"/>
  <c r="BJ109" i="7"/>
  <c r="AP18" i="8" s="1"/>
  <c r="X113" i="7"/>
  <c r="W26" i="8" s="1"/>
  <c r="AN111" i="7"/>
  <c r="AE22" i="8" s="1"/>
  <c r="BH109" i="7"/>
  <c r="AO18" i="8" s="1"/>
  <c r="AL111" i="7"/>
  <c r="AD22" i="8" s="1"/>
  <c r="BD109" i="7"/>
  <c r="AM18" i="8" s="1"/>
  <c r="AJ111" i="7"/>
  <c r="AC22" i="8" s="1"/>
  <c r="BB109" i="7"/>
  <c r="AL18" i="8" s="1"/>
  <c r="V113" i="7"/>
  <c r="V26" i="8" s="1"/>
  <c r="AH111" i="7"/>
  <c r="AB22" i="8" s="1"/>
  <c r="AX109" i="7"/>
  <c r="AJ18" i="8" s="1"/>
  <c r="T113" i="7"/>
  <c r="U26" i="8" s="1"/>
  <c r="AV109" i="7"/>
  <c r="AI18" i="8" s="1"/>
  <c r="R113" i="7"/>
  <c r="T26" i="8" s="1"/>
  <c r="AF111" i="7"/>
  <c r="AA22" i="8" s="1"/>
  <c r="AT109" i="7"/>
  <c r="AH18" i="8" s="1"/>
  <c r="AD111" i="7"/>
  <c r="Z22" i="8" s="1"/>
  <c r="AR109" i="7"/>
  <c r="AG18" i="8" s="1"/>
  <c r="AB111" i="7"/>
  <c r="Y22" i="8" s="1"/>
  <c r="AP109" i="7"/>
  <c r="AF18" i="8" s="1"/>
  <c r="Z111" i="7"/>
  <c r="X22" i="8" s="1"/>
  <c r="AN109" i="7"/>
  <c r="AE18" i="8" s="1"/>
  <c r="X111" i="7"/>
  <c r="W22" i="8" s="1"/>
  <c r="AJ109" i="7"/>
  <c r="AC18" i="8" s="1"/>
  <c r="V111" i="7"/>
  <c r="V22" i="8" s="1"/>
  <c r="AF109" i="7"/>
  <c r="AA18" i="8" s="1"/>
  <c r="T111" i="7"/>
  <c r="U22" i="8" s="1"/>
  <c r="AD109" i="7"/>
  <c r="Z18" i="8" s="1"/>
  <c r="R111" i="7"/>
  <c r="T22" i="8" s="1"/>
  <c r="Z109" i="7"/>
  <c r="X18" i="8" s="1"/>
  <c r="P111" i="7"/>
  <c r="S22" i="8" s="1"/>
  <c r="X109" i="7"/>
  <c r="W18" i="8" s="1"/>
  <c r="P113" i="7"/>
  <c r="S26" i="8" s="1"/>
  <c r="V109" i="7"/>
  <c r="V18" i="8" s="1"/>
  <c r="N111" i="7"/>
  <c r="R22" i="8" s="1"/>
  <c r="T109" i="7"/>
  <c r="U18" i="8" s="1"/>
  <c r="N113" i="7"/>
  <c r="R26" i="8" s="1"/>
  <c r="R109" i="7"/>
  <c r="T18" i="8" s="1"/>
  <c r="L113" i="7"/>
  <c r="Q26" i="8" s="1"/>
  <c r="L111" i="7"/>
  <c r="Q22" i="8" s="1"/>
  <c r="P109" i="7"/>
  <c r="S18" i="8" s="1"/>
  <c r="J111" i="7"/>
  <c r="P22" i="8" s="1"/>
  <c r="N109" i="7"/>
  <c r="R18" i="8" s="1"/>
  <c r="J113" i="7"/>
  <c r="P26" i="8" s="1"/>
  <c r="L109" i="7"/>
  <c r="Q18" i="8" s="1"/>
  <c r="H113" i="7"/>
  <c r="O26" i="8" s="1"/>
  <c r="H111" i="7"/>
  <c r="O22" i="8" s="1"/>
  <c r="J109" i="7"/>
  <c r="P18" i="8" s="1"/>
  <c r="F113" i="7"/>
  <c r="N26" i="8" s="1"/>
  <c r="F111" i="7"/>
  <c r="N22" i="8" s="1"/>
  <c r="F109" i="7"/>
  <c r="N18" i="8" s="1"/>
  <c r="BP58" i="6"/>
  <c r="BO58" i="6"/>
  <c r="BN58" i="6"/>
  <c r="Z113" i="6"/>
  <c r="X25" i="8" s="1"/>
  <c r="K86" i="8" s="1"/>
  <c r="BJ109" i="6"/>
  <c r="AP17" i="8" s="1"/>
  <c r="X113" i="6"/>
  <c r="W25" i="8" s="1"/>
  <c r="AN111" i="6"/>
  <c r="AE21" i="8" s="1"/>
  <c r="BH109" i="6"/>
  <c r="AO17" i="8" s="1"/>
  <c r="K45" i="8" s="1"/>
  <c r="AX35" i="8" s="1"/>
  <c r="AL111" i="6"/>
  <c r="AD21" i="8" s="1"/>
  <c r="BD109" i="6"/>
  <c r="AM17" i="8" s="1"/>
  <c r="K43" i="8" s="1"/>
  <c r="AX33" i="8" s="1"/>
  <c r="AJ111" i="6"/>
  <c r="AC21" i="8" s="1"/>
  <c r="K67" i="8" s="1"/>
  <c r="BB109" i="6"/>
  <c r="AL17" i="8" s="1"/>
  <c r="V113" i="6"/>
  <c r="V25" i="8" s="1"/>
  <c r="AH111" i="6"/>
  <c r="AB21" i="8" s="1"/>
  <c r="AX109" i="6"/>
  <c r="AJ17" i="8" s="1"/>
  <c r="T113" i="6"/>
  <c r="U25" i="8" s="1"/>
  <c r="AV109" i="6"/>
  <c r="AI17" i="8" s="1"/>
  <c r="K39" i="8" s="1"/>
  <c r="AX29" i="8" s="1"/>
  <c r="R113" i="6"/>
  <c r="T25" i="8" s="1"/>
  <c r="AF111" i="6"/>
  <c r="AA21" i="8" s="1"/>
  <c r="AT109" i="6"/>
  <c r="AH17" i="8" s="1"/>
  <c r="K38" i="8" s="1"/>
  <c r="AX28" i="8" s="1"/>
  <c r="AD111" i="6"/>
  <c r="Z21" i="8" s="1"/>
  <c r="K64" i="8" s="1"/>
  <c r="AR109" i="6"/>
  <c r="AG17" i="8" s="1"/>
  <c r="AB111" i="6"/>
  <c r="Y21" i="8" s="1"/>
  <c r="K63" i="8" s="1"/>
  <c r="AP109" i="6"/>
  <c r="AF17" i="8" s="1"/>
  <c r="K36" i="8" s="1"/>
  <c r="AX26" i="8" s="1"/>
  <c r="Z111" i="6"/>
  <c r="X21" i="8" s="1"/>
  <c r="K62" i="8" s="1"/>
  <c r="AN109" i="6"/>
  <c r="AE17" i="8" s="1"/>
  <c r="X111" i="6"/>
  <c r="W21" i="8" s="1"/>
  <c r="K61" i="8" s="1"/>
  <c r="AJ109" i="6"/>
  <c r="AC17" i="8" s="1"/>
  <c r="K33" i="8" s="1"/>
  <c r="AX23" i="8" s="1"/>
  <c r="V111" i="6"/>
  <c r="V21" i="8" s="1"/>
  <c r="AF109" i="6"/>
  <c r="AA17" i="8" s="1"/>
  <c r="T111" i="6"/>
  <c r="U21" i="8" s="1"/>
  <c r="K59" i="8" s="1"/>
  <c r="AD109" i="6"/>
  <c r="Z17" i="8" s="1"/>
  <c r="R111" i="6"/>
  <c r="T21" i="8" s="1"/>
  <c r="Z109" i="6"/>
  <c r="X17" i="8" s="1"/>
  <c r="K28" i="8" s="1"/>
  <c r="AX18" i="8" s="1"/>
  <c r="P111" i="6"/>
  <c r="S21" i="8" s="1"/>
  <c r="X109" i="6"/>
  <c r="W17" i="8" s="1"/>
  <c r="K27" i="8" s="1"/>
  <c r="AX17" i="8" s="1"/>
  <c r="P113" i="6"/>
  <c r="S25" i="8" s="1"/>
  <c r="V109" i="6"/>
  <c r="V17" i="8" s="1"/>
  <c r="K26" i="8" s="1"/>
  <c r="AX16" i="8" s="1"/>
  <c r="N111" i="6"/>
  <c r="R21" i="8" s="1"/>
  <c r="K56" i="8" s="1"/>
  <c r="T109" i="6"/>
  <c r="U17" i="8" s="1"/>
  <c r="N113" i="6"/>
  <c r="R25" i="8" s="1"/>
  <c r="R109" i="6"/>
  <c r="T17" i="8" s="1"/>
  <c r="K24" i="8" s="1"/>
  <c r="AX14" i="8" s="1"/>
  <c r="L113" i="6"/>
  <c r="Q25" i="8" s="1"/>
  <c r="K79" i="8" s="1"/>
  <c r="L111" i="6"/>
  <c r="Q21" i="8" s="1"/>
  <c r="P109" i="6"/>
  <c r="S17" i="8" s="1"/>
  <c r="K23" i="8" s="1"/>
  <c r="AX13" i="8" s="1"/>
  <c r="J111" i="6"/>
  <c r="P21" i="8" s="1"/>
  <c r="N109" i="6"/>
  <c r="R17" i="8" s="1"/>
  <c r="K22" i="8" s="1"/>
  <c r="AX12" i="8" s="1"/>
  <c r="J113" i="6"/>
  <c r="P25" i="8" s="1"/>
  <c r="L109" i="6"/>
  <c r="Q17" i="8" s="1"/>
  <c r="K21" i="8" s="1"/>
  <c r="AX11" i="8" s="1"/>
  <c r="H113" i="6"/>
  <c r="O25" i="8" s="1"/>
  <c r="K77" i="8" s="1"/>
  <c r="H111" i="6"/>
  <c r="O21" i="8" s="1"/>
  <c r="J109" i="6"/>
  <c r="P17" i="8" s="1"/>
  <c r="K20" i="8" s="1"/>
  <c r="AX10" i="8" s="1"/>
  <c r="F113" i="6"/>
  <c r="N25" i="8" s="1"/>
  <c r="F111" i="6"/>
  <c r="N21" i="8" s="1"/>
  <c r="F109" i="6"/>
  <c r="N17" i="8" s="1"/>
  <c r="K18" i="8" l="1"/>
  <c r="AX8" i="8" s="1"/>
  <c r="K53" i="8"/>
  <c r="K31" i="8"/>
  <c r="AX21" i="8" s="1"/>
  <c r="K35" i="8"/>
  <c r="AX25" i="8" s="1"/>
  <c r="K60" i="8"/>
  <c r="BR70" i="3"/>
  <c r="BS70" i="3" s="1"/>
  <c r="BR80" i="3"/>
  <c r="BS80" i="3" s="1"/>
  <c r="BR62" i="3"/>
  <c r="BS62" i="3" s="1"/>
  <c r="BR74" i="3"/>
  <c r="BS74" i="3" s="1"/>
  <c r="BR71" i="3"/>
  <c r="BS71" i="3" s="1"/>
  <c r="BR84" i="3"/>
  <c r="BS84" i="3" s="1"/>
  <c r="BR76" i="3"/>
  <c r="BS76" i="3" s="1"/>
  <c r="BR88" i="3"/>
  <c r="BS88" i="3" s="1"/>
  <c r="BR67" i="3"/>
  <c r="BS67" i="3" s="1"/>
  <c r="BR73" i="3"/>
  <c r="BS73" i="3" s="1"/>
  <c r="BR64" i="3"/>
  <c r="BS64" i="3" s="1"/>
  <c r="BR81" i="3"/>
  <c r="BS81" i="3" s="1"/>
  <c r="BR85" i="3"/>
  <c r="BS85" i="3" s="1"/>
  <c r="BR89" i="3"/>
  <c r="BS89" i="3" s="1"/>
  <c r="D91" i="8"/>
  <c r="BR63" i="3"/>
  <c r="BS63" i="3" s="1"/>
  <c r="BR65" i="3"/>
  <c r="BS65" i="3" s="1"/>
  <c r="BR68" i="3"/>
  <c r="BS68" i="3" s="1"/>
  <c r="BR75" i="3"/>
  <c r="BS75" i="3" s="1"/>
  <c r="BR78" i="3"/>
  <c r="BS78" i="3" s="1"/>
  <c r="BR82" i="3"/>
  <c r="BS82" i="3" s="1"/>
  <c r="BR86" i="3"/>
  <c r="BS86" i="3" s="1"/>
  <c r="BQ58" i="3"/>
  <c r="BV58" i="3" s="1"/>
  <c r="BB46" i="8" s="1"/>
  <c r="BR58" i="3"/>
  <c r="BS58" i="3" s="1"/>
  <c r="BR61" i="3"/>
  <c r="BS61" i="3" s="1"/>
  <c r="BR60" i="3"/>
  <c r="BS60" i="3" s="1"/>
  <c r="BR59" i="3"/>
  <c r="BS59" i="3" s="1"/>
  <c r="BR66" i="3"/>
  <c r="BS66" i="3" s="1"/>
  <c r="BR69" i="3"/>
  <c r="BS69" i="3" s="1"/>
  <c r="BR72" i="3"/>
  <c r="BS72" i="3" s="1"/>
  <c r="BR79" i="3"/>
  <c r="BS79" i="3" s="1"/>
  <c r="BR83" i="3"/>
  <c r="BS83" i="3" s="1"/>
  <c r="BR87" i="3"/>
  <c r="BS87" i="3" s="1"/>
  <c r="K66" i="8"/>
  <c r="K37" i="8"/>
  <c r="AX27" i="8" s="1"/>
  <c r="K30" i="8"/>
  <c r="AX20" i="8" s="1"/>
  <c r="K83" i="8"/>
  <c r="K65" i="8"/>
  <c r="K54" i="8"/>
  <c r="K82" i="8"/>
  <c r="K81" i="8"/>
  <c r="K68" i="8"/>
  <c r="K46" i="8"/>
  <c r="AX36" i="8" s="1"/>
  <c r="K25" i="8"/>
  <c r="AX15" i="8" s="1"/>
  <c r="K42" i="8"/>
  <c r="AX32" i="8" s="1"/>
  <c r="K57" i="8"/>
  <c r="K58" i="8"/>
  <c r="K80" i="8"/>
  <c r="K84" i="8"/>
  <c r="K40" i="8"/>
  <c r="AX30" i="8" s="1"/>
  <c r="K78" i="8"/>
  <c r="K69" i="8"/>
  <c r="K55" i="8"/>
  <c r="K85" i="8"/>
  <c r="K52" i="8"/>
  <c r="K76" i="8"/>
  <c r="BN107" i="7"/>
  <c r="C93" i="8" s="1"/>
  <c r="BQ58" i="7"/>
  <c r="BP107" i="7"/>
  <c r="D93" i="8" s="1"/>
  <c r="BR58" i="7"/>
  <c r="BS58" i="7" s="1"/>
  <c r="BN107" i="6"/>
  <c r="C92" i="8" s="1"/>
  <c r="C94" i="8" s="1"/>
  <c r="BQ58" i="6"/>
  <c r="BP107" i="6"/>
  <c r="D92" i="8" s="1"/>
  <c r="BR58" i="6"/>
  <c r="BS58" i="6" s="1"/>
  <c r="BW58" i="3" l="1"/>
  <c r="BC46" i="8" s="1"/>
  <c r="BT58" i="3"/>
  <c r="E91" i="8" s="1"/>
  <c r="BX58" i="3"/>
  <c r="BD46" i="8" s="1"/>
  <c r="BV59" i="3"/>
  <c r="D94" i="8"/>
  <c r="BR61" i="7"/>
  <c r="BS61" i="7" s="1"/>
  <c r="BR60" i="7"/>
  <c r="BS60" i="7" s="1"/>
  <c r="BR59" i="7"/>
  <c r="BS59" i="7" s="1"/>
  <c r="BT58" i="7" s="1"/>
  <c r="E93" i="8" s="1"/>
  <c r="BX58" i="7"/>
  <c r="BX59" i="7" s="1"/>
  <c r="BW58" i="7"/>
  <c r="BW59" i="7" s="1"/>
  <c r="BV58" i="7"/>
  <c r="BV59" i="7" s="1"/>
  <c r="BR61" i="6"/>
  <c r="BS61" i="6" s="1"/>
  <c r="BR60" i="6"/>
  <c r="BS60" i="6" s="1"/>
  <c r="BR59" i="6"/>
  <c r="BS59" i="6" s="1"/>
  <c r="BT58" i="6" s="1"/>
  <c r="E92" i="8" s="1"/>
  <c r="BX58" i="6"/>
  <c r="BX59" i="6" s="1"/>
  <c r="BW58" i="6"/>
  <c r="BW59" i="6" s="1"/>
  <c r="BV58" i="6"/>
  <c r="BF46" i="8" l="1"/>
  <c r="BB47" i="8" s="1"/>
  <c r="BX59" i="3"/>
  <c r="BW59" i="3"/>
  <c r="BV59" i="6"/>
  <c r="BC47" i="8" l="1"/>
  <c r="BD47" i="8"/>
</calcChain>
</file>

<file path=xl/comments1.xml><?xml version="1.0" encoding="utf-8"?>
<comments xmlns="http://schemas.openxmlformats.org/spreadsheetml/2006/main">
  <authors>
    <author>HP</author>
    <author>Ebarria</author>
  </authors>
  <commentList>
    <comment ref="BM5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5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O5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BP5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Q5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</text>
    </comment>
  </commentList>
</comments>
</file>

<file path=xl/comments2.xml><?xml version="1.0" encoding="utf-8"?>
<comments xmlns="http://schemas.openxmlformats.org/spreadsheetml/2006/main">
  <authors>
    <author>HP</author>
    <author>Ebarria</author>
  </authors>
  <commentList>
    <comment ref="BM5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5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O5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BP5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Q5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</text>
    </comment>
  </commentList>
</comments>
</file>

<file path=xl/comments3.xml><?xml version="1.0" encoding="utf-8"?>
<comments xmlns="http://schemas.openxmlformats.org/spreadsheetml/2006/main">
  <authors>
    <author>HP</author>
    <author>Ebarria</author>
  </authors>
  <commentList>
    <comment ref="BM54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54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O54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BP54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Q54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</text>
    </comment>
  </commentList>
</comments>
</file>

<file path=xl/sharedStrings.xml><?xml version="1.0" encoding="utf-8"?>
<sst xmlns="http://schemas.openxmlformats.org/spreadsheetml/2006/main" count="756" uniqueCount="275">
  <si>
    <t>A</t>
  </si>
  <si>
    <t>Curso</t>
  </si>
  <si>
    <t>Pgtas.</t>
  </si>
  <si>
    <t>Sumatoria puntaje</t>
  </si>
  <si>
    <t>P</t>
  </si>
  <si>
    <t>Prom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</si>
  <si>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</si>
  <si>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</si>
  <si>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</si>
  <si>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</si>
  <si>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</si>
  <si>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</si>
  <si>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</si>
  <si>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</si>
  <si>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PJE</t>
  </si>
  <si>
    <t>Nª de alummos ausentes</t>
  </si>
  <si>
    <t>Nivel</t>
  </si>
  <si>
    <t>Escuela</t>
  </si>
  <si>
    <t>Nota</t>
  </si>
  <si>
    <t>Prom %</t>
  </si>
  <si>
    <t>Total</t>
  </si>
  <si>
    <t>Puntaje Obtenido por item</t>
  </si>
  <si>
    <t>RBD</t>
  </si>
  <si>
    <t>EQUIPO DE MEDICION, UNIDAD SEP DEM PTO. MONTT</t>
  </si>
  <si>
    <t>equipo.medicion.sep@gmail.com</t>
  </si>
  <si>
    <t>Estado: Presente (p o P) Ausente (a o A)</t>
  </si>
  <si>
    <t>TOTAL PJE</t>
  </si>
  <si>
    <t>% LOGRO</t>
  </si>
  <si>
    <t>Porcentaje de logro del grupo de curso por objetivo de aprendizaje</t>
  </si>
  <si>
    <t>Objetivos de aprendizaje</t>
  </si>
  <si>
    <t>Clave</t>
  </si>
  <si>
    <t>B</t>
  </si>
  <si>
    <t>C</t>
  </si>
  <si>
    <t>D</t>
  </si>
  <si>
    <t>Habilidades</t>
  </si>
  <si>
    <t>Porcentaje de logro del grupo de curso por habilidades</t>
  </si>
  <si>
    <t>Homologación Ptje. SIMCE</t>
  </si>
  <si>
    <t>Porcentaje de logro del grupo de curso por indicadores</t>
  </si>
  <si>
    <t>Porcentaje de logro del grupo de curso por pregunta</t>
  </si>
  <si>
    <t>7mo. Básico A</t>
  </si>
  <si>
    <t>SEPTIMO AÑO BÁSICO</t>
  </si>
  <si>
    <t>Identificar</t>
  </si>
  <si>
    <t>Clasificar</t>
  </si>
  <si>
    <t>Interpretar</t>
  </si>
  <si>
    <t>7) Clasificar</t>
  </si>
  <si>
    <t>1) Relacionan las características de las capas externas de la Tierra con el desarrollo de diferentes seres vivos.</t>
  </si>
  <si>
    <t>2) Relacionan ejemplos de algunos de los recursos que poseen las capas externas de la Tierra y su utilidad para el ser humano.</t>
  </si>
  <si>
    <t>3) Reconocen la textura, la capacidad de almacenar agua, la presencia de aire, los elementos químicos y la materia orgánica como características básicas de los suelos.</t>
  </si>
  <si>
    <t>4) Establecen similitudes y diferencias sobre las características básicas en diferentes tipos de suelo.</t>
  </si>
  <si>
    <t>5) Reconocen, a través de imágenes, los mecanismos y efectos de la erosión sobre la superficie de la Tierra.</t>
  </si>
  <si>
    <t>6) Distinguen los organismos capaces de realizar fotosíntesis (plantas, algas y algunos microorganismos).</t>
  </si>
  <si>
    <t>7) Identifican el proceso de fotosíntesis y elementos necesarios (CO2, luz, agua) para que se produzca azúcar y liberación de oxígeno.</t>
  </si>
  <si>
    <t>8) Reconocen que los organismos que realizan fotosíntesis son la base de los flujos de materia y energía necesaria para la vida de todos los seres vivos.</t>
  </si>
  <si>
    <t>9) Analizan a partir de esquemas, los flujos de materia y energía entre los distintos eslabones de cadenas y tramas alimentarias.</t>
  </si>
  <si>
    <t>10) Analizan las principales acciones del ser humano que alteran el entorno.</t>
  </si>
  <si>
    <t>11) Identifican las principales estructuras del sistema reproductor femenino y masculino.</t>
  </si>
  <si>
    <t>12) Identifican las estructuras y funciones básicas del sistema reproductor femenino y masculino.</t>
  </si>
  <si>
    <t>13) Identifican las principales modificaciones biológicas visibles que ocurren durante la pubertad.</t>
  </si>
  <si>
    <t>14) Relacionan el sedentarismo con la aparición de enfermedades.</t>
  </si>
  <si>
    <t>15) Reconocen los beneficios de la higiene corporal en la mantención del estado de salud.</t>
  </si>
  <si>
    <t>16) Identifican los principales efectos en el organismo humano del consumo de drogas (alcohol, tabaco y drogas ilícitas).</t>
  </si>
  <si>
    <t>17) Señalan conductas que previenen el consumo de drogas.</t>
  </si>
  <si>
    <t>18) Identificar en listas o tablas diferentes maneras en que se nos presenta la energía.</t>
  </si>
  <si>
    <t>19) Identifican situaciones de su entorno cercano en que se producen transformaciones de energía.</t>
  </si>
  <si>
    <t>20) Identifican las formas en que el calor se puede transmitir de un cuerpo a otro.</t>
  </si>
  <si>
    <t>21) Clasifican las fuentes de energías según sean renovables o no renovables.</t>
  </si>
  <si>
    <t>22) Analizan y concluyen situaciones acerca de las consecuencias del uso de fuentes de energía no renovables.</t>
  </si>
  <si>
    <t>23) Predicen el comportamiento de las partículas que forman la materia al transferirles calor.</t>
  </si>
  <si>
    <t>24) Reconocen a través de modelos el comportamiento de las partículas que forman la materia en sus tres estados.</t>
  </si>
  <si>
    <t>25) Identifican algunas variables que influyen en los cambios de estado de la materia (energía calórica, volumen, presión).</t>
  </si>
  <si>
    <t>26) Diferencian entre calor y temperatura.</t>
  </si>
  <si>
    <t>27) Identifican objetos que ceden y absorben calor.</t>
  </si>
  <si>
    <t>28) Interpretan gráficos con datos de temperatura (T) y tiempo (t) del agua, obtenidos a través de un experimento ejemplo.</t>
  </si>
  <si>
    <t>29) Establecen similitudes y diferencias entre el comportamiento de la temperatura y del calor en los cambios de estado.</t>
  </si>
  <si>
    <t>30) Predicen consecuencias para las cadenas y tramas si se altera uno o más de sus niveles tróficos.</t>
  </si>
  <si>
    <t>1) Describir las características de las capas de la Tierra (atmósfera, litósfera e hidrósfera) que posibilitan el desarrollo de la vida y proveen recursos para el ser humano, y proponer medidas de protección de dichas capas (OA 16).</t>
  </si>
  <si>
    <t>2) Investigar experimentalmente la formación del suelo, sus propiedades (como color, textura y capacidad de retención de agua) y la importancia de protegerlo de la contaminación, comunicando sus resultados (OA 17).</t>
  </si>
  <si>
    <t>3) Explicar las consecuencias de la erosión sobre la superficie de la Tierra, identificando los agentes que la provocan, como el viento, el agua y las actividades humanas (OA 18).</t>
  </si>
  <si>
    <t>4) Explicar, a partir de una investigación experimental, los requerimientos de agua, dióxido de carbono y energía lumínica para la producción de azúcar y liberación de oxígeno en la fotosíntesis, comunicando sus resultados y los aportes de científicos en este campo a través del tiempo (OA 1).</t>
  </si>
  <si>
    <t>5) Representar, por medio de modelos, la transferencia de energía y materia desde los organismos fotosintéticos a otros seres vivos por medio de cadenas y redes alimentarias en diferentes ecosistemas (OA 2).</t>
  </si>
  <si>
    <t>6) Analizar los efectos de la actividad humana sobre las redes alimentarias (OA 3).</t>
  </si>
  <si>
    <t>6) Analizar los efectos de la actividad humana sobre las redes alimentarias. (OA3)</t>
  </si>
  <si>
    <t>7) Identificar y describir las funciones de las principales estructuras del sistema reproductor humano femenino y masculino (OA 4).</t>
  </si>
  <si>
    <t>8) Describir y comparar los cambios que se producen en la pubertad en mujeres y hombres, reconociéndola como una etapa del desarrollo humano (OA 5).</t>
  </si>
  <si>
    <t>9) Reconocer los beneficios de realizar actividad física en forma regular y de cuidar la higiene corporal en el período de la pubertad (OA 6).</t>
  </si>
  <si>
    <t>10) Investigar y comunicar los efectos nocivos de algunas drogas para la salud, proponiendo conductas de protección (OA 7).</t>
  </si>
  <si>
    <t>11) Explicar que la energía es necesaria para que los objetos cambien y los seres vivos realicen sus procesos vitales y que la mayoría de los recursos energéticos proviene directa o indirectamente del Sol, dando ejemplos de ello (OA 8).</t>
  </si>
  <si>
    <t>12) Investigar en forma experimental la transformación de la energía de una forma a otra, dando ejemplos y comunicando sus conclusiones (OA 9).</t>
  </si>
  <si>
    <t>13) Demostrar, por medio de la investigación experimental, que el calor fluye de un objeto caliente a uno frío hasta que ambos alcanzan la misma temperatura (OA 10).</t>
  </si>
  <si>
    <t>14) Clasificar los recursos naturales energéticos en no renovables y renovables y proponer medidas para el uso responsable de la energía (OA 11).</t>
  </si>
  <si>
    <t>15) Explicar, a partir de modelos, que la materia está formada por partículas en movimiento en sus estados sólido, líquido y gaseoso (OA 12).</t>
  </si>
  <si>
    <t>16) Demostrar, mediante la investigación experimental, los cambios de estado de la materia, como fusión, evaporación, ebullición, condensación, solidificación y sublimación (OA 13).</t>
  </si>
  <si>
    <t>17) Diferenciar entre calor y temperatura, considerando que el calor es una forma de energía y la temperatura es una medida del nivel de calor de un objeto (OA 14).</t>
  </si>
  <si>
    <t>18) Medir e interpretar la información obtenida al calentar y enfriar el agua, considerando las transformaciones de un estado a otro (OA 15).</t>
  </si>
  <si>
    <t>1) Relacionar</t>
  </si>
  <si>
    <t>2) Reconocer</t>
  </si>
  <si>
    <t>4) Distinguir</t>
  </si>
  <si>
    <t>3) Diferenciar</t>
  </si>
  <si>
    <t>5) Identificar</t>
  </si>
  <si>
    <t>6) Analizar</t>
  </si>
  <si>
    <t>8) Concluir</t>
  </si>
  <si>
    <t>9) Predecir</t>
  </si>
  <si>
    <t>10) Interpretar</t>
  </si>
  <si>
    <t>11) Comparar</t>
  </si>
  <si>
    <t>Relacionar</t>
  </si>
  <si>
    <t>Reconocer</t>
  </si>
  <si>
    <t>Diferenciar</t>
  </si>
  <si>
    <t>Distinguir</t>
  </si>
  <si>
    <t>Analizar</t>
  </si>
  <si>
    <t>Concluir</t>
  </si>
  <si>
    <t>Predecir</t>
  </si>
  <si>
    <t>Comparar</t>
  </si>
  <si>
    <r>
      <rPr>
        <b/>
        <sz val="10"/>
        <color indexed="30"/>
        <rFont val="Arial"/>
        <family val="2"/>
      </rPr>
      <t xml:space="preserve">Nº y % Als. en nivel INICIAL </t>
    </r>
    <r>
      <rPr>
        <b/>
        <sz val="10"/>
        <color indexed="17"/>
        <rFont val="Arial"/>
        <family val="2"/>
      </rPr>
      <t>(Entre 0 y 49)%</t>
    </r>
  </si>
  <si>
    <r>
      <rPr>
        <b/>
        <sz val="10"/>
        <color indexed="30"/>
        <rFont val="Arial"/>
        <family val="2"/>
      </rPr>
      <t xml:space="preserve">Nº y % Als.   en Nivel    INTERMEDIO </t>
    </r>
    <r>
      <rPr>
        <b/>
        <sz val="10"/>
        <color indexed="17"/>
        <rFont val="Arial"/>
        <family val="2"/>
      </rPr>
      <t>(Entre 50 y 79)%</t>
    </r>
  </si>
  <si>
    <r>
      <rPr>
        <b/>
        <sz val="10"/>
        <color indexed="30"/>
        <rFont val="Arial"/>
        <family val="2"/>
      </rPr>
      <t xml:space="preserve">Nº y % Als.   en Nivel  AVANZADO 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17"/>
        <rFont val="Arial"/>
        <family val="2"/>
      </rPr>
      <t>(Entre 80 y 100)%</t>
    </r>
  </si>
  <si>
    <t>7mo. Básico B</t>
  </si>
  <si>
    <t>7mo. Básico C</t>
  </si>
  <si>
    <t>dif</t>
  </si>
  <si>
    <t>cuadr</t>
  </si>
  <si>
    <t>suma</t>
  </si>
  <si>
    <t>Vaciado de resultados Prueba de Diagnóstico, Ciencias 7º básico B, 2015</t>
  </si>
  <si>
    <t>Vaciado de resultados Prueba de Diagnóstico, Ciencias 7º básico C, 2015</t>
  </si>
  <si>
    <t>Establecimiento</t>
  </si>
  <si>
    <t>Nº pregunta</t>
  </si>
  <si>
    <t>Promedio</t>
  </si>
  <si>
    <t>Total Alumnos de los cursos (matrícula real)</t>
  </si>
  <si>
    <t>Total Alumnos presentes</t>
  </si>
  <si>
    <t xml:space="preserve"> </t>
  </si>
  <si>
    <t>HAB1</t>
  </si>
  <si>
    <t>HAB2</t>
  </si>
  <si>
    <t>HAB3</t>
  </si>
  <si>
    <t>HAB4</t>
  </si>
  <si>
    <t>HAB5</t>
  </si>
  <si>
    <t>HAB6</t>
  </si>
  <si>
    <t>HAB7</t>
  </si>
  <si>
    <t>HAB8</t>
  </si>
  <si>
    <t>HAB9</t>
  </si>
  <si>
    <t>HAB10</t>
  </si>
  <si>
    <t>HAB11</t>
  </si>
  <si>
    <t>OA1</t>
  </si>
  <si>
    <t>OA2</t>
  </si>
  <si>
    <t>OA3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</si>
  <si>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</si>
  <si>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</si>
  <si>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</si>
  <si>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</si>
  <si>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</si>
  <si>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</si>
  <si>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</si>
  <si>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</si>
  <si>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</si>
  <si>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OA13</t>
  </si>
  <si>
    <t>OA14</t>
  </si>
  <si>
    <t>OA15</t>
  </si>
  <si>
    <t>OA16</t>
  </si>
  <si>
    <t>OA17</t>
  </si>
  <si>
    <t>OA18</t>
  </si>
  <si>
    <t>9 y 10</t>
  </si>
  <si>
    <t>11 y 12</t>
  </si>
  <si>
    <t>21 y 22</t>
  </si>
  <si>
    <t>26 y 27</t>
  </si>
  <si>
    <t>RENDIMIENTO POR CURSO</t>
  </si>
  <si>
    <t>CURSO</t>
  </si>
  <si>
    <t>PROMEDIO % LOGRO</t>
  </si>
  <si>
    <t>PROMEDIO NOTA</t>
  </si>
  <si>
    <t>DESVIACION ESTANDAR DE NOTAS</t>
  </si>
  <si>
    <t>Promedio del nivel</t>
  </si>
  <si>
    <t>INFORME GLOBAL, DIAGNÓSTICO CIENCIAS NATURALES, SÉPTIMO(S) BASICO(S) 2015</t>
  </si>
  <si>
    <t>7º Básico A</t>
  </si>
  <si>
    <t>7º Básico C</t>
  </si>
  <si>
    <t>7º Básico B</t>
  </si>
  <si>
    <t>INDICADORES</t>
  </si>
  <si>
    <t>PROMEDIO POR INDICADORES, DIAGNÓSTICO SÉPTIMO BASICO AÑO 2015</t>
  </si>
  <si>
    <t>1 y 2</t>
  </si>
  <si>
    <t>3 y 4</t>
  </si>
  <si>
    <t>6 y 7</t>
  </si>
  <si>
    <t>8 y 9</t>
  </si>
  <si>
    <t>10 y 30</t>
  </si>
  <si>
    <t>14 y 15</t>
  </si>
  <si>
    <t>16 y 17</t>
  </si>
  <si>
    <t>23 y 24</t>
  </si>
  <si>
    <t>28 y 29</t>
  </si>
  <si>
    <t>PROMEDIO POR HABILIDADES, DIAGNÓSTICO SÉPTIMO BÁSICO AÑO 2015</t>
  </si>
  <si>
    <t>1, 2 y 14</t>
  </si>
  <si>
    <t>3, 5, 8, 15 y 24</t>
  </si>
  <si>
    <t>4 y 26</t>
  </si>
  <si>
    <t>7, 11, 12, 13, 16 a 20, 25 y 27</t>
  </si>
  <si>
    <t>23 y 30</t>
  </si>
  <si>
    <t>7A</t>
  </si>
  <si>
    <t>7B</t>
  </si>
  <si>
    <t>7C</t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</si>
  <si>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</si>
  <si>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</si>
  <si>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</si>
  <si>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</si>
  <si>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</si>
  <si>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</si>
  <si>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</si>
  <si>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</si>
  <si>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</si>
  <si>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</si>
  <si>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</si>
  <si>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</si>
  <si>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</si>
  <si>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</si>
  <si>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</si>
  <si>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</si>
  <si>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</si>
  <si>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</si>
  <si>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</si>
  <si>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</si>
  <si>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IND21</t>
  </si>
  <si>
    <t>IND22</t>
  </si>
  <si>
    <t>IND23</t>
  </si>
  <si>
    <t>IND24</t>
  </si>
  <si>
    <t>IND25</t>
  </si>
  <si>
    <t>IND26</t>
  </si>
  <si>
    <t>IND27</t>
  </si>
  <si>
    <t>IND28</t>
  </si>
  <si>
    <t>IND29</t>
  </si>
  <si>
    <t>IND30</t>
  </si>
  <si>
    <t>PROMEDIO POR OBJETIVOS DE APRENDIZAJE, DIAGNÓSTICO  SÉPTIMO BASICO AÑO 2015</t>
  </si>
  <si>
    <t>OBJETIVOS DE APRENDIZAJE</t>
  </si>
  <si>
    <t>% logro por preguntas, 7mos. Básicos</t>
  </si>
  <si>
    <t>Nº y % Als. en nivel INICIAL (Entre 0 y 49)%</t>
  </si>
  <si>
    <t>Nº y % Als.   en Nivel    INTERMEDIO (Entre 50 y 79)%</t>
  </si>
  <si>
    <t>Nº y % Als.   en Nivel  AVANZADO    (Entre 80 y 100)%</t>
  </si>
  <si>
    <t>22686-6</t>
  </si>
  <si>
    <t>ESCUELA LAS CAMELIAS</t>
  </si>
  <si>
    <t>EQUIPO DE MEDICION, LAS CAMELIAS</t>
  </si>
  <si>
    <t>Vaciado de resultados Prueba de Diagnóstico, Ciencias 7º básico A, 2016</t>
  </si>
  <si>
    <t>MARZO</t>
  </si>
  <si>
    <t>AGÜERO HUEICHÁN MAXIMILIANO OSVALDO</t>
  </si>
  <si>
    <t>AGUIRRE GALLARDO SAIMON MANUEL</t>
  </si>
  <si>
    <t>ÁLVAREZ SILVA CÉSAR IGNACIO</t>
  </si>
  <si>
    <t>ANGEL HUENCHUR ANTONELA BELEN</t>
  </si>
  <si>
    <t>ARAUZ ARAUZ KRISHNA LORENA</t>
  </si>
  <si>
    <t>ARAUZ SERÓN NATALIA MARÍA</t>
  </si>
  <si>
    <t>ASENCIO ASENCIO KONSTANZA DEL CARMEN</t>
  </si>
  <si>
    <t>ÁVILA VIDAL MARCELA GIANINA</t>
  </si>
  <si>
    <t>BAHAMONDE SOTOMAYOR MARÍA JOSÉ</t>
  </si>
  <si>
    <t>BARRÍA MUÑOZ ANAÍS BELÉN</t>
  </si>
  <si>
    <t>BARRÍA QUINCHAGUAL KRHISS SCARLETT</t>
  </si>
  <si>
    <t>CANEO VIDAL GABRIEL IGNACIO</t>
  </si>
  <si>
    <t>ESPINOZA ESPINOZA FRANCISCA CONSTANZA</t>
  </si>
  <si>
    <t>FERNÁNDEZ BOHLE MONSERRAT SARAVI</t>
  </si>
  <si>
    <t>FUENTES JOBIS MARTINA ANAHI</t>
  </si>
  <si>
    <t>GALLARDO VERA GENESIS JEANNETTE</t>
  </si>
  <si>
    <t>GATICA COMICHEO YERKO JESÚS</t>
  </si>
  <si>
    <t>GÓMEZ ARAUZ KONSTANZA MARIBEL</t>
  </si>
  <si>
    <t>GONZÁLEZ SALDIVIA IGNACIO ANDRÉS</t>
  </si>
  <si>
    <t>IBÁÑEZ BOBADILLA JOAQUÍN ARMANDO</t>
  </si>
  <si>
    <t>LAVANDEROS GALLARDO BAITEA BELÉN</t>
  </si>
  <si>
    <t>LOAIZA VERA TAMARA YACQUELIN</t>
  </si>
  <si>
    <t>MAÑAO OJEDA KATHERINE FERNANDA</t>
  </si>
  <si>
    <t>MANSILLA VALENZUELA JESÚS ISAÍAS</t>
  </si>
  <si>
    <t>MARDONES OJEDA ANDRÉS CLEMENTE</t>
  </si>
  <si>
    <t>MILLAR MANCILLA POLET MONZERRATT</t>
  </si>
  <si>
    <t>MONTES CISTERNA JAEL ABIGAIL</t>
  </si>
  <si>
    <t>MUÑOZ MUÑOZ BRAYAN ALEXSANDER</t>
  </si>
  <si>
    <t>OTEY TRUJILLO ESTEBAN ERNESTO</t>
  </si>
  <si>
    <t>PINILLA MORGADO LUIS ISMAEL</t>
  </si>
  <si>
    <t>PIUCOL OYARZO BRANDON SEBASTIÁN</t>
  </si>
  <si>
    <t>PUNOL OYARZO MATÍAS JONATHAN</t>
  </si>
  <si>
    <t>RAIMILLA CID BRANDON NICOLÁS</t>
  </si>
  <si>
    <t>ROJAS GONZÁLEZ ESTEBAN JOSUE</t>
  </si>
  <si>
    <t>SAEZ LEVINERI AGUSTÍN EDUARDO</t>
  </si>
  <si>
    <t>SOTO ALVARADO JASMÍN CONSTANZA</t>
  </si>
  <si>
    <t>SOTO WHITE KEVIN GABRIEL</t>
  </si>
  <si>
    <t>SUBIABRE LEPICHEO ISABEL CATALINA</t>
  </si>
  <si>
    <t>ULLOA GUZMÁN FABIÁN ERNESTO</t>
  </si>
  <si>
    <t>URIBE CID DARLYN DAMARY</t>
  </si>
  <si>
    <t>URIBE CID MAICOL BRAYAN</t>
  </si>
  <si>
    <t>VALENZUELA FARÍAS FRANCISCA POLETH</t>
  </si>
  <si>
    <t>ZURITA HUENANTE FRANCISCO DEMIAN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</si>
</sst>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3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11"/>
      <color indexed="9"/>
      <name val="Arial"/>
      <family val="2"/>
    </font>
    <font>
      <b/>
      <sz val="9"/>
      <color indexed="81"/>
      <name val="Tahoma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sz val="14"/>
      <color theme="0"/>
      <name val="Arial"/>
      <family val="2"/>
    </font>
    <font>
      <sz val="10"/>
      <color theme="0" tint="-0.34998626667073579"/>
      <name val="Arial"/>
      <family val="2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2"/>
      <color theme="0"/>
      <name val="Arial"/>
      <family val="2"/>
    </font>
    <font>
      <sz val="16"/>
      <color indexed="9"/>
      <name val="Arial"/>
      <family val="2"/>
    </font>
    <font>
      <sz val="15"/>
      <color rgb="FFFF0000"/>
      <name val="Arial"/>
      <family val="2"/>
    </font>
    <font>
      <b/>
      <sz val="13"/>
      <color theme="1"/>
      <name val="Arial"/>
      <family val="2"/>
    </font>
    <font>
      <sz val="15"/>
      <color theme="0"/>
      <name val="Arial"/>
      <family val="2"/>
    </font>
    <font>
      <sz val="11"/>
      <color theme="0"/>
      <name val="Arial"/>
      <family val="2"/>
    </font>
    <font>
      <sz val="13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3" borderId="9" xfId="0" applyNumberFormat="1" applyFont="1" applyFill="1" applyBorder="1" applyAlignment="1">
      <alignment horizontal="center" vertical="distributed" wrapText="1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3" fillId="0" borderId="5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2" borderId="8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 vertical="distributed" wrapText="1"/>
    </xf>
    <xf numFmtId="0" fontId="13" fillId="0" borderId="3" xfId="0" applyNumberFormat="1" applyFont="1" applyFill="1" applyBorder="1" applyAlignment="1">
      <alignment horizontal="center" vertical="distributed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5" fillId="5" borderId="3" xfId="0" applyNumberFormat="1" applyFont="1" applyFill="1" applyBorder="1" applyAlignment="1">
      <alignment horizontal="center" vertical="distributed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1" fillId="3" borderId="9" xfId="0" applyNumberFormat="1" applyFont="1" applyFill="1" applyBorder="1" applyAlignment="1">
      <alignment horizontal="center" vertical="distributed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distributed"/>
    </xf>
    <xf numFmtId="0" fontId="1" fillId="0" borderId="9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wrapText="1"/>
    </xf>
    <xf numFmtId="0" fontId="26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wrapText="1"/>
    </xf>
    <xf numFmtId="0" fontId="26" fillId="0" borderId="3" xfId="0" applyFont="1" applyBorder="1">
      <alignment vertical="center"/>
    </xf>
    <xf numFmtId="1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>
      <alignment wrapText="1"/>
    </xf>
    <xf numFmtId="164" fontId="28" fillId="0" borderId="3" xfId="0" applyNumberFormat="1" applyFont="1" applyFill="1" applyBorder="1" applyAlignment="1">
      <alignment horizontal="center"/>
    </xf>
    <xf numFmtId="164" fontId="29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distributed" wrapText="1"/>
    </xf>
    <xf numFmtId="0" fontId="26" fillId="0" borderId="1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10" xfId="0" applyNumberFormat="1" applyFont="1" applyFill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distributed" wrapText="1"/>
    </xf>
    <xf numFmtId="0" fontId="2" fillId="9" borderId="3" xfId="0" applyNumberFormat="1" applyFont="1" applyFill="1" applyBorder="1" applyAlignment="1">
      <alignment horizontal="center" vertical="distributed"/>
    </xf>
    <xf numFmtId="0" fontId="13" fillId="9" borderId="3" xfId="0" applyNumberFormat="1" applyFont="1" applyFill="1" applyBorder="1" applyAlignment="1">
      <alignment horizontal="center" vertical="distributed"/>
    </xf>
    <xf numFmtId="165" fontId="2" fillId="0" borderId="3" xfId="0" applyNumberFormat="1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 wrapText="1"/>
    </xf>
    <xf numFmtId="0" fontId="30" fillId="0" borderId="8" xfId="0" applyNumberFormat="1" applyFont="1" applyFill="1" applyBorder="1" applyAlignment="1">
      <alignment horizontal="center" wrapText="1"/>
    </xf>
    <xf numFmtId="0" fontId="25" fillId="0" borderId="0" xfId="0" applyFont="1">
      <alignment vertical="center"/>
    </xf>
    <xf numFmtId="0" fontId="1" fillId="0" borderId="0" xfId="0" applyNumberFormat="1" applyFont="1" applyFill="1" applyBorder="1" applyAlignment="1">
      <alignment horizontal="center" vertical="distributed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1" fillId="9" borderId="0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Border="1" applyAlignment="1">
      <alignment vertical="center" wrapText="1"/>
    </xf>
    <xf numFmtId="0" fontId="0" fillId="9" borderId="0" xfId="0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26" fillId="9" borderId="0" xfId="0" applyNumberFormat="1" applyFont="1" applyFill="1" applyBorder="1" applyAlignment="1">
      <alignment vertical="center" wrapText="1"/>
    </xf>
    <xf numFmtId="0" fontId="26" fillId="9" borderId="0" xfId="0" applyNumberFormat="1" applyFont="1" applyFill="1" applyBorder="1" applyAlignment="1">
      <alignment vertical="distributed" wrapText="1"/>
    </xf>
    <xf numFmtId="0" fontId="26" fillId="9" borderId="0" xfId="0" applyFont="1" applyFill="1" applyBorder="1">
      <alignment vertical="center"/>
    </xf>
    <xf numFmtId="0" fontId="1" fillId="2" borderId="3" xfId="0" applyNumberFormat="1" applyFont="1" applyFill="1" applyBorder="1" applyAlignment="1">
      <alignment horizontal="center" vertical="distributed"/>
    </xf>
    <xf numFmtId="0" fontId="1" fillId="2" borderId="3" xfId="0" applyNumberFormat="1" applyFont="1" applyFill="1" applyBorder="1" applyAlignment="1">
      <alignment horizontal="center" vertical="distributed" wrapText="1"/>
    </xf>
    <xf numFmtId="0" fontId="1" fillId="2" borderId="8" xfId="0" applyNumberFormat="1" applyFont="1" applyFill="1" applyBorder="1" applyAlignment="1">
      <alignment vertical="distributed"/>
    </xf>
    <xf numFmtId="0" fontId="0" fillId="0" borderId="0" xfId="0" applyFill="1" applyAlignment="1">
      <alignment horizontal="center" vertical="center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3" xfId="0" applyNumberFormat="1" applyFont="1" applyFill="1" applyBorder="1" applyAlignment="1">
      <alignment horizontal="left" vertical="distributed"/>
    </xf>
    <xf numFmtId="0" fontId="25" fillId="0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37" fillId="0" borderId="11" xfId="0" applyFont="1" applyFill="1" applyBorder="1" applyAlignment="1">
      <alignment horizontal="center" vertical="center"/>
    </xf>
    <xf numFmtId="1" fontId="37" fillId="0" borderId="15" xfId="2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wrapText="1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Alignment="1">
      <alignment horizontal="center" vertical="distributed"/>
    </xf>
    <xf numFmtId="0" fontId="32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distributed"/>
    </xf>
    <xf numFmtId="1" fontId="26" fillId="0" borderId="0" xfId="0" applyNumberFormat="1" applyFont="1" applyFill="1" applyBorder="1" applyAlignment="1">
      <alignment horizontal="center" vertical="distributed"/>
    </xf>
    <xf numFmtId="1" fontId="26" fillId="0" borderId="0" xfId="0" applyNumberFormat="1" applyFont="1" applyBorder="1" applyAlignment="1">
      <alignment horizontal="center" vertical="distributed"/>
    </xf>
    <xf numFmtId="1" fontId="26" fillId="0" borderId="0" xfId="0" applyNumberFormat="1" applyFont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distributed"/>
    </xf>
    <xf numFmtId="1" fontId="34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9" borderId="0" xfId="0" applyFont="1" applyFill="1" applyAlignment="1">
      <alignment horizontal="center" vertical="center"/>
    </xf>
    <xf numFmtId="0" fontId="42" fillId="9" borderId="0" xfId="0" applyFont="1" applyFill="1">
      <alignment vertical="center"/>
    </xf>
    <xf numFmtId="1" fontId="41" fillId="0" borderId="0" xfId="0" applyNumberFormat="1" applyFont="1" applyAlignment="1">
      <alignment horizontal="center" vertical="center"/>
    </xf>
    <xf numFmtId="1" fontId="41" fillId="9" borderId="0" xfId="0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distributed"/>
    </xf>
    <xf numFmtId="1" fontId="25" fillId="0" borderId="0" xfId="0" applyNumberFormat="1" applyFont="1" applyFill="1" applyBorder="1" applyAlignment="1">
      <alignment horizontal="center" vertical="distributed"/>
    </xf>
    <xf numFmtId="1" fontId="25" fillId="0" borderId="0" xfId="0" applyNumberFormat="1" applyFont="1" applyBorder="1" applyAlignment="1">
      <alignment horizontal="center" vertical="distributed"/>
    </xf>
    <xf numFmtId="0" fontId="41" fillId="0" borderId="0" xfId="0" applyFont="1">
      <alignment vertical="center"/>
    </xf>
    <xf numFmtId="0" fontId="44" fillId="0" borderId="14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distributed"/>
    </xf>
    <xf numFmtId="1" fontId="34" fillId="0" borderId="16" xfId="0" applyNumberFormat="1" applyFont="1" applyBorder="1" applyAlignment="1">
      <alignment horizontal="center" vertical="center"/>
    </xf>
    <xf numFmtId="9" fontId="45" fillId="0" borderId="12" xfId="2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distributed"/>
    </xf>
    <xf numFmtId="1" fontId="34" fillId="0" borderId="0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" fontId="37" fillId="0" borderId="16" xfId="2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distributed"/>
    </xf>
    <xf numFmtId="0" fontId="44" fillId="0" borderId="0" xfId="0" applyFont="1" applyFill="1" applyBorder="1" applyAlignment="1">
      <alignment horizontal="center" vertical="distributed"/>
    </xf>
    <xf numFmtId="0" fontId="46" fillId="0" borderId="0" xfId="0" applyFont="1" applyFill="1" applyAlignment="1">
      <alignment horizontal="center" vertical="center"/>
    </xf>
    <xf numFmtId="9" fontId="44" fillId="0" borderId="0" xfId="2" applyNumberFormat="1" applyFont="1" applyFill="1" applyBorder="1" applyAlignment="1">
      <alignment horizontal="center" vertical="distributed"/>
    </xf>
    <xf numFmtId="1" fontId="34" fillId="0" borderId="39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" fontId="37" fillId="0" borderId="0" xfId="2" applyNumberFormat="1" applyFont="1" applyFill="1" applyBorder="1" applyAlignment="1">
      <alignment horizontal="center" vertical="center"/>
    </xf>
    <xf numFmtId="1" fontId="34" fillId="0" borderId="35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65" fontId="40" fillId="0" borderId="0" xfId="2" applyNumberFormat="1" applyFont="1" applyFill="1" applyBorder="1" applyAlignment="1">
      <alignment horizontal="center"/>
    </xf>
    <xf numFmtId="0" fontId="48" fillId="9" borderId="0" xfId="0" applyFont="1" applyFill="1" applyBorder="1" applyAlignment="1">
      <alignment horizontal="center" vertical="distributed" wrapText="1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wrapText="1"/>
    </xf>
    <xf numFmtId="0" fontId="36" fillId="0" borderId="40" xfId="0" applyNumberFormat="1" applyFont="1" applyFill="1" applyBorder="1" applyAlignment="1">
      <alignment horizontal="center" vertical="distributed"/>
    </xf>
    <xf numFmtId="0" fontId="36" fillId="0" borderId="38" xfId="0" applyNumberFormat="1" applyFont="1" applyFill="1" applyBorder="1" applyAlignment="1">
      <alignment horizontal="center" vertical="distributed"/>
    </xf>
    <xf numFmtId="0" fontId="36" fillId="0" borderId="26" xfId="0" applyNumberFormat="1" applyFont="1" applyFill="1" applyBorder="1" applyAlignment="1">
      <alignment horizontal="center" vertical="distributed"/>
    </xf>
    <xf numFmtId="0" fontId="40" fillId="0" borderId="41" xfId="0" applyNumberFormat="1" applyFont="1" applyFill="1" applyBorder="1" applyAlignment="1">
      <alignment horizontal="center" vertical="distributed"/>
    </xf>
    <xf numFmtId="9" fontId="40" fillId="0" borderId="27" xfId="2" applyFont="1" applyFill="1" applyBorder="1" applyAlignment="1">
      <alignment horizontal="center" vertical="distributed"/>
    </xf>
    <xf numFmtId="164" fontId="40" fillId="0" borderId="27" xfId="0" applyNumberFormat="1" applyFont="1" applyFill="1" applyBorder="1" applyAlignment="1">
      <alignment horizontal="center" vertical="distributed"/>
    </xf>
    <xf numFmtId="2" fontId="34" fillId="0" borderId="33" xfId="0" applyNumberFormat="1" applyFont="1" applyBorder="1" applyAlignment="1">
      <alignment horizontal="center" vertical="center"/>
    </xf>
    <xf numFmtId="9" fontId="40" fillId="0" borderId="42" xfId="2" applyFont="1" applyFill="1" applyBorder="1" applyAlignment="1">
      <alignment horizontal="center" vertical="distributed"/>
    </xf>
    <xf numFmtId="164" fontId="40" fillId="0" borderId="42" xfId="0" applyNumberFormat="1" applyFont="1" applyFill="1" applyBorder="1" applyAlignment="1">
      <alignment horizontal="center" vertical="distributed"/>
    </xf>
    <xf numFmtId="2" fontId="34" fillId="0" borderId="39" xfId="0" applyNumberFormat="1" applyFont="1" applyBorder="1" applyAlignment="1">
      <alignment horizontal="center" vertical="center"/>
    </xf>
    <xf numFmtId="0" fontId="40" fillId="0" borderId="42" xfId="0" applyNumberFormat="1" applyFont="1" applyFill="1" applyBorder="1" applyAlignment="1">
      <alignment horizontal="center" vertical="distributed"/>
    </xf>
    <xf numFmtId="9" fontId="40" fillId="0" borderId="43" xfId="2" applyFont="1" applyFill="1" applyBorder="1" applyAlignment="1">
      <alignment horizontal="center" vertical="distributed"/>
    </xf>
    <xf numFmtId="164" fontId="40" fillId="0" borderId="43" xfId="0" applyNumberFormat="1" applyFont="1" applyFill="1" applyBorder="1" applyAlignment="1">
      <alignment horizontal="center" vertical="distributed"/>
    </xf>
    <xf numFmtId="2" fontId="34" fillId="0" borderId="35" xfId="0" applyNumberFormat="1" applyFont="1" applyBorder="1" applyAlignment="1">
      <alignment horizontal="center" vertical="center"/>
    </xf>
    <xf numFmtId="0" fontId="40" fillId="9" borderId="40" xfId="0" applyNumberFormat="1" applyFont="1" applyFill="1" applyBorder="1" applyAlignment="1">
      <alignment horizontal="center" vertical="center" wrapText="1"/>
    </xf>
    <xf numFmtId="9" fontId="40" fillId="9" borderId="44" xfId="0" applyNumberFormat="1" applyFont="1" applyFill="1" applyBorder="1" applyAlignment="1">
      <alignment horizontal="center" vertical="center" wrapText="1"/>
    </xf>
    <xf numFmtId="164" fontId="40" fillId="0" borderId="44" xfId="0" applyNumberFormat="1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4" fillId="0" borderId="0" xfId="0" applyFont="1" applyBorder="1">
      <alignment vertical="center"/>
    </xf>
    <xf numFmtId="0" fontId="50" fillId="0" borderId="0" xfId="0" applyFont="1" applyFill="1" applyBorder="1" applyAlignment="1">
      <alignment horizontal="center" vertical="distributed"/>
    </xf>
    <xf numFmtId="0" fontId="51" fillId="0" borderId="0" xfId="0" applyFont="1">
      <alignment vertic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0" fillId="0" borderId="0" xfId="0" applyFill="1" applyBorder="1" applyAlignment="1"/>
    <xf numFmtId="0" fontId="24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38" fillId="2" borderId="14" xfId="0" applyNumberFormat="1" applyFont="1" applyFill="1" applyBorder="1" applyAlignment="1">
      <alignment horizontal="center" vertical="distributed"/>
    </xf>
    <xf numFmtId="0" fontId="39" fillId="11" borderId="13" xfId="0" applyFont="1" applyFill="1" applyBorder="1" applyAlignment="1">
      <alignment horizontal="center" vertical="center"/>
    </xf>
    <xf numFmtId="0" fontId="38" fillId="2" borderId="24" xfId="0" applyNumberFormat="1" applyFont="1" applyFill="1" applyBorder="1" applyAlignment="1">
      <alignment horizontal="center" vertical="distributed"/>
    </xf>
    <xf numFmtId="0" fontId="40" fillId="0" borderId="27" xfId="0" applyNumberFormat="1" applyFont="1" applyFill="1" applyBorder="1" applyAlignment="1">
      <alignment horizontal="center" vertical="distributed"/>
    </xf>
    <xf numFmtId="0" fontId="40" fillId="0" borderId="43" xfId="0" applyNumberFormat="1" applyFont="1" applyFill="1" applyBorder="1" applyAlignment="1">
      <alignment horizontal="center" vertical="distributed"/>
    </xf>
    <xf numFmtId="0" fontId="39" fillId="11" borderId="26" xfId="0" applyFont="1" applyFill="1" applyBorder="1" applyAlignment="1">
      <alignment horizontal="center" vertical="center"/>
    </xf>
    <xf numFmtId="1" fontId="34" fillId="0" borderId="46" xfId="0" applyNumberFormat="1" applyFont="1" applyBorder="1" applyAlignment="1">
      <alignment horizontal="center" vertical="center"/>
    </xf>
    <xf numFmtId="1" fontId="34" fillId="0" borderId="47" xfId="0" applyNumberFormat="1" applyFont="1" applyBorder="1" applyAlignment="1">
      <alignment horizontal="center" vertical="center"/>
    </xf>
    <xf numFmtId="1" fontId="34" fillId="0" borderId="48" xfId="0" applyNumberFormat="1" applyFont="1" applyBorder="1" applyAlignment="1">
      <alignment horizontal="center" vertical="center"/>
    </xf>
    <xf numFmtId="0" fontId="38" fillId="2" borderId="28" xfId="0" applyNumberFormat="1" applyFont="1" applyFill="1" applyBorder="1" applyAlignment="1">
      <alignment horizontal="center" vertical="distributed"/>
    </xf>
    <xf numFmtId="0" fontId="39" fillId="11" borderId="37" xfId="0" applyFont="1" applyFill="1" applyBorder="1" applyAlignment="1">
      <alignment horizontal="center" vertical="center"/>
    </xf>
    <xf numFmtId="0" fontId="47" fillId="9" borderId="33" xfId="0" applyNumberFormat="1" applyFont="1" applyFill="1" applyBorder="1" applyAlignment="1">
      <alignment horizontal="center" vertical="distributed"/>
    </xf>
    <xf numFmtId="0" fontId="47" fillId="9" borderId="39" xfId="0" applyNumberFormat="1" applyFont="1" applyFill="1" applyBorder="1" applyAlignment="1">
      <alignment horizontal="center" vertical="distributed"/>
    </xf>
    <xf numFmtId="0" fontId="47" fillId="9" borderId="35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Border="1" applyAlignment="1">
      <alignment horizontal="center" vertical="center" wrapText="1"/>
    </xf>
    <xf numFmtId="1" fontId="39" fillId="9" borderId="39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1" fontId="37" fillId="0" borderId="13" xfId="2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distributed"/>
    </xf>
    <xf numFmtId="0" fontId="44" fillId="0" borderId="13" xfId="0" applyFont="1" applyFill="1" applyBorder="1" applyAlignment="1">
      <alignment horizontal="center" vertical="distributed"/>
    </xf>
    <xf numFmtId="9" fontId="45" fillId="0" borderId="34" xfId="2" applyFont="1" applyFill="1" applyBorder="1" applyAlignment="1">
      <alignment horizontal="center" vertical="center"/>
    </xf>
    <xf numFmtId="9" fontId="45" fillId="0" borderId="16" xfId="2" applyFont="1" applyFill="1" applyBorder="1" applyAlignment="1">
      <alignment horizontal="center" vertical="center"/>
    </xf>
    <xf numFmtId="0" fontId="32" fillId="9" borderId="0" xfId="0" applyNumberFormat="1" applyFont="1" applyFill="1" applyBorder="1" applyAlignment="1">
      <alignment horizontal="center" vertical="distributed" wrapText="1"/>
    </xf>
    <xf numFmtId="0" fontId="26" fillId="0" borderId="0" xfId="0" applyNumberFormat="1" applyFont="1" applyFill="1" applyBorder="1" applyAlignment="1">
      <alignment horizontal="center"/>
    </xf>
    <xf numFmtId="9" fontId="45" fillId="0" borderId="0" xfId="2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distributed"/>
    </xf>
    <xf numFmtId="0" fontId="52" fillId="0" borderId="45" xfId="0" applyFont="1" applyBorder="1" applyAlignment="1">
      <alignment horizontal="center" vertical="distributed"/>
    </xf>
    <xf numFmtId="0" fontId="52" fillId="0" borderId="23" xfId="0" applyFont="1" applyBorder="1" applyAlignment="1">
      <alignment horizontal="center" vertical="distributed"/>
    </xf>
    <xf numFmtId="1" fontId="39" fillId="9" borderId="3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1" fillId="12" borderId="4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wrapText="1"/>
    </xf>
    <xf numFmtId="0" fontId="1" fillId="7" borderId="10" xfId="0" applyNumberFormat="1" applyFont="1" applyFill="1" applyBorder="1" applyAlignment="1">
      <alignment horizontal="center"/>
    </xf>
    <xf numFmtId="0" fontId="1" fillId="7" borderId="8" xfId="0" applyNumberFormat="1" applyFont="1" applyFill="1" applyBorder="1" applyAlignment="1">
      <alignment horizontal="center"/>
    </xf>
    <xf numFmtId="0" fontId="1" fillId="7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distributed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31" fillId="10" borderId="18" xfId="0" applyNumberFormat="1" applyFont="1" applyFill="1" applyBorder="1" applyAlignment="1">
      <alignment horizontal="center" vertical="center" wrapText="1"/>
    </xf>
    <xf numFmtId="0" fontId="31" fillId="10" borderId="4" xfId="0" applyNumberFormat="1" applyFont="1" applyFill="1" applyBorder="1" applyAlignment="1">
      <alignment horizontal="center" vertical="center" wrapText="1"/>
    </xf>
    <xf numFmtId="0" fontId="31" fillId="10" borderId="9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9" xfId="0" applyNumberFormat="1" applyFont="1" applyFill="1" applyBorder="1" applyAlignment="1">
      <alignment horizontal="center" vertical="distributed" wrapText="1"/>
    </xf>
    <xf numFmtId="0" fontId="1" fillId="5" borderId="18" xfId="0" applyNumberFormat="1" applyFont="1" applyFill="1" applyBorder="1" applyAlignment="1">
      <alignment horizontal="center" vertical="distributed" wrapText="1"/>
    </xf>
    <xf numFmtId="0" fontId="1" fillId="5" borderId="4" xfId="0" applyNumberFormat="1" applyFont="1" applyFill="1" applyBorder="1" applyAlignment="1">
      <alignment horizontal="center" vertical="distributed" wrapText="1"/>
    </xf>
    <xf numFmtId="0" fontId="1" fillId="5" borderId="9" xfId="0" applyNumberFormat="1" applyFont="1" applyFill="1" applyBorder="1" applyAlignment="1">
      <alignment horizontal="center" vertical="distributed" wrapText="1"/>
    </xf>
    <xf numFmtId="0" fontId="1" fillId="0" borderId="10" xfId="0" applyNumberFormat="1" applyFont="1" applyFill="1" applyBorder="1" applyAlignment="1">
      <alignment horizontal="center" vertical="distributed"/>
    </xf>
    <xf numFmtId="0" fontId="1" fillId="0" borderId="8" xfId="0" applyNumberFormat="1" applyFont="1" applyFill="1" applyBorder="1" applyAlignment="1">
      <alignment horizontal="center" vertical="distributed"/>
    </xf>
    <xf numFmtId="0" fontId="1" fillId="0" borderId="17" xfId="0" applyNumberFormat="1" applyFont="1" applyFill="1" applyBorder="1" applyAlignment="1">
      <alignment horizontal="center" vertical="distributed"/>
    </xf>
    <xf numFmtId="0" fontId="0" fillId="8" borderId="3" xfId="0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1" fillId="2" borderId="3" xfId="0" applyNumberFormat="1" applyFont="1" applyFill="1" applyBorder="1" applyAlignment="1">
      <alignment horizontal="center" vertical="distributed"/>
    </xf>
    <xf numFmtId="0" fontId="1" fillId="7" borderId="10" xfId="0" applyNumberFormat="1" applyFont="1" applyFill="1" applyBorder="1" applyAlignment="1">
      <alignment horizontal="center" vertical="distributed"/>
    </xf>
    <xf numFmtId="0" fontId="1" fillId="7" borderId="8" xfId="0" applyNumberFormat="1" applyFont="1" applyFill="1" applyBorder="1" applyAlignment="1">
      <alignment horizontal="center" vertical="distributed"/>
    </xf>
    <xf numFmtId="0" fontId="1" fillId="7" borderId="17" xfId="0" applyNumberFormat="1" applyFont="1" applyFill="1" applyBorder="1" applyAlignment="1">
      <alignment horizontal="center" vertical="distributed"/>
    </xf>
    <xf numFmtId="0" fontId="21" fillId="8" borderId="3" xfId="0" applyFont="1" applyFill="1" applyBorder="1" applyAlignment="1">
      <alignment horizontal="center" vertical="distributed"/>
    </xf>
    <xf numFmtId="0" fontId="35" fillId="0" borderId="10" xfId="0" applyNumberFormat="1" applyFont="1" applyFill="1" applyBorder="1" applyAlignment="1" applyProtection="1">
      <alignment horizontal="center" vertical="distributed"/>
      <protection locked="0"/>
    </xf>
    <xf numFmtId="0" fontId="35" fillId="0" borderId="8" xfId="0" applyNumberFormat="1" applyFont="1" applyFill="1" applyBorder="1" applyAlignment="1" applyProtection="1">
      <alignment horizontal="center" vertical="distributed"/>
      <protection locked="0"/>
    </xf>
    <xf numFmtId="0" fontId="35" fillId="0" borderId="17" xfId="0" applyNumberFormat="1" applyFont="1" applyFill="1" applyBorder="1" applyAlignment="1" applyProtection="1">
      <alignment horizontal="center" vertical="distributed"/>
      <protection locked="0"/>
    </xf>
    <xf numFmtId="16" fontId="36" fillId="0" borderId="10" xfId="0" applyNumberFormat="1" applyFont="1" applyFill="1" applyBorder="1" applyAlignment="1" applyProtection="1">
      <alignment horizontal="center" vertical="distributed"/>
      <protection locked="0"/>
    </xf>
    <xf numFmtId="0" fontId="36" fillId="0" borderId="8" xfId="0" applyNumberFormat="1" applyFont="1" applyFill="1" applyBorder="1" applyAlignment="1" applyProtection="1">
      <alignment horizontal="center" vertical="distributed"/>
      <protection locked="0"/>
    </xf>
    <xf numFmtId="0" fontId="36" fillId="0" borderId="17" xfId="0" applyNumberFormat="1" applyFont="1" applyFill="1" applyBorder="1" applyAlignment="1" applyProtection="1">
      <alignment horizontal="center" vertical="distributed"/>
      <protection locked="0"/>
    </xf>
    <xf numFmtId="0" fontId="35" fillId="0" borderId="10" xfId="0" applyNumberFormat="1" applyFont="1" applyFill="1" applyBorder="1" applyAlignment="1">
      <alignment horizontal="left" vertical="distributed"/>
    </xf>
    <xf numFmtId="0" fontId="35" fillId="0" borderId="8" xfId="0" applyNumberFormat="1" applyFont="1" applyFill="1" applyBorder="1" applyAlignment="1">
      <alignment horizontal="left" vertical="distributed"/>
    </xf>
    <xf numFmtId="0" fontId="35" fillId="0" borderId="17" xfId="0" applyNumberFormat="1" applyFont="1" applyFill="1" applyBorder="1" applyAlignment="1">
      <alignment horizontal="left" vertical="distributed"/>
    </xf>
    <xf numFmtId="0" fontId="33" fillId="0" borderId="10" xfId="0" applyNumberFormat="1" applyFont="1" applyFill="1" applyBorder="1" applyAlignment="1">
      <alignment horizontal="center" vertical="distributed"/>
    </xf>
    <xf numFmtId="0" fontId="33" fillId="0" borderId="17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Alignment="1">
      <alignment horizontal="center" vertical="distributed"/>
    </xf>
    <xf numFmtId="0" fontId="34" fillId="0" borderId="22" xfId="0" applyFont="1" applyFill="1" applyBorder="1" applyAlignment="1">
      <alignment horizontal="center" vertical="justify"/>
    </xf>
    <xf numFmtId="0" fontId="34" fillId="0" borderId="23" xfId="0" applyFont="1" applyFill="1" applyBorder="1" applyAlignment="1">
      <alignment horizontal="center" vertical="justify"/>
    </xf>
    <xf numFmtId="0" fontId="36" fillId="0" borderId="3" xfId="0" applyNumberFormat="1" applyFont="1" applyFill="1" applyBorder="1" applyAlignment="1" applyProtection="1">
      <alignment horizontal="center" vertical="distributed"/>
      <protection locked="0"/>
    </xf>
    <xf numFmtId="0" fontId="36" fillId="9" borderId="3" xfId="0" applyFont="1" applyFill="1" applyBorder="1" applyAlignment="1">
      <alignment horizontal="left" vertical="distributed" wrapText="1"/>
    </xf>
    <xf numFmtId="0" fontId="33" fillId="0" borderId="22" xfId="0" applyNumberFormat="1" applyFont="1" applyFill="1" applyBorder="1" applyAlignment="1">
      <alignment horizontal="center" vertical="distributed"/>
    </xf>
    <xf numFmtId="0" fontId="33" fillId="0" borderId="45" xfId="0" applyNumberFormat="1" applyFont="1" applyFill="1" applyBorder="1" applyAlignment="1">
      <alignment horizontal="center" vertical="distributed"/>
    </xf>
    <xf numFmtId="0" fontId="33" fillId="0" borderId="23" xfId="0" applyNumberFormat="1" applyFont="1" applyFill="1" applyBorder="1" applyAlignment="1">
      <alignment horizontal="center" vertical="distributed"/>
    </xf>
    <xf numFmtId="0" fontId="38" fillId="2" borderId="29" xfId="0" applyNumberFormat="1" applyFont="1" applyFill="1" applyBorder="1" applyAlignment="1">
      <alignment horizontal="center" vertical="distributed"/>
    </xf>
    <xf numFmtId="0" fontId="47" fillId="9" borderId="0" xfId="0" applyFont="1" applyFill="1" applyBorder="1" applyAlignment="1">
      <alignment horizontal="center" vertical="distributed" wrapText="1"/>
    </xf>
    <xf numFmtId="0" fontId="33" fillId="0" borderId="28" xfId="0" applyNumberFormat="1" applyFont="1" applyFill="1" applyBorder="1" applyAlignment="1">
      <alignment horizontal="center" vertical="distributed"/>
    </xf>
    <xf numFmtId="0" fontId="33" fillId="0" borderId="36" xfId="0" applyNumberFormat="1" applyFont="1" applyFill="1" applyBorder="1" applyAlignment="1">
      <alignment horizontal="center" vertical="distributed"/>
    </xf>
    <xf numFmtId="0" fontId="33" fillId="0" borderId="37" xfId="0" applyNumberFormat="1" applyFont="1" applyFill="1" applyBorder="1" applyAlignment="1">
      <alignment horizontal="center" vertical="distributed"/>
    </xf>
    <xf numFmtId="0" fontId="38" fillId="2" borderId="24" xfId="0" applyNumberFormat="1" applyFont="1" applyFill="1" applyBorder="1" applyAlignment="1">
      <alignment horizontal="center" vertical="distributed"/>
    </xf>
    <xf numFmtId="0" fontId="38" fillId="2" borderId="25" xfId="0" applyNumberFormat="1" applyFont="1" applyFill="1" applyBorder="1" applyAlignment="1">
      <alignment horizontal="center" vertical="distributed"/>
    </xf>
    <xf numFmtId="0" fontId="38" fillId="2" borderId="26" xfId="0" applyNumberFormat="1" applyFont="1" applyFill="1" applyBorder="1" applyAlignment="1">
      <alignment horizontal="center" vertical="distributed"/>
    </xf>
    <xf numFmtId="0" fontId="44" fillId="9" borderId="14" xfId="0" applyFont="1" applyFill="1" applyBorder="1" applyAlignment="1">
      <alignment horizontal="center" vertical="distributed" wrapText="1"/>
    </xf>
    <xf numFmtId="0" fontId="44" fillId="9" borderId="29" xfId="0" applyFont="1" applyFill="1" applyBorder="1" applyAlignment="1">
      <alignment horizontal="center" vertical="distributed" wrapText="1"/>
    </xf>
    <xf numFmtId="0" fontId="44" fillId="9" borderId="13" xfId="0" applyFont="1" applyFill="1" applyBorder="1" applyAlignment="1">
      <alignment horizontal="center" vertical="distributed" wrapText="1"/>
    </xf>
    <xf numFmtId="0" fontId="44" fillId="9" borderId="11" xfId="0" applyFont="1" applyFill="1" applyBorder="1" applyAlignment="1">
      <alignment horizontal="center" vertical="distributed" wrapText="1"/>
    </xf>
    <xf numFmtId="0" fontId="44" fillId="9" borderId="3" xfId="0" applyFont="1" applyFill="1" applyBorder="1" applyAlignment="1">
      <alignment horizontal="center" vertical="distributed" wrapText="1"/>
    </xf>
    <xf numFmtId="0" fontId="44" fillId="9" borderId="15" xfId="0" applyFont="1" applyFill="1" applyBorder="1" applyAlignment="1">
      <alignment horizontal="center" vertical="distributed" wrapText="1"/>
    </xf>
    <xf numFmtId="0" fontId="33" fillId="0" borderId="25" xfId="0" applyNumberFormat="1" applyFont="1" applyFill="1" applyBorder="1" applyAlignment="1">
      <alignment horizontal="center" vertical="distributed"/>
    </xf>
    <xf numFmtId="0" fontId="38" fillId="2" borderId="30" xfId="0" applyNumberFormat="1" applyFont="1" applyFill="1" applyBorder="1" applyAlignment="1">
      <alignment horizontal="center" vertical="distributed"/>
    </xf>
    <xf numFmtId="0" fontId="38" fillId="2" borderId="31" xfId="0" applyNumberFormat="1" applyFont="1" applyFill="1" applyBorder="1" applyAlignment="1">
      <alignment horizontal="center" vertical="distributed"/>
    </xf>
    <xf numFmtId="0" fontId="38" fillId="2" borderId="32" xfId="0" applyNumberFormat="1" applyFont="1" applyFill="1" applyBorder="1" applyAlignment="1">
      <alignment horizontal="center" vertical="distributed"/>
    </xf>
    <xf numFmtId="0" fontId="43" fillId="9" borderId="11" xfId="0" applyFont="1" applyFill="1" applyBorder="1" applyAlignment="1">
      <alignment horizontal="center" vertical="distributed" wrapText="1"/>
    </xf>
    <xf numFmtId="0" fontId="43" fillId="9" borderId="3" xfId="0" applyFont="1" applyFill="1" applyBorder="1" applyAlignment="1">
      <alignment horizontal="center" vertical="distributed" wrapText="1"/>
    </xf>
    <xf numFmtId="0" fontId="43" fillId="9" borderId="15" xfId="0" applyFont="1" applyFill="1" applyBorder="1" applyAlignment="1">
      <alignment horizontal="center" vertical="distributed" wrapText="1"/>
    </xf>
    <xf numFmtId="0" fontId="43" fillId="9" borderId="12" xfId="0" applyFont="1" applyFill="1" applyBorder="1" applyAlignment="1">
      <alignment horizontal="center" vertical="distributed" wrapText="1"/>
    </xf>
    <xf numFmtId="0" fontId="43" fillId="9" borderId="34" xfId="0" applyFont="1" applyFill="1" applyBorder="1" applyAlignment="1">
      <alignment horizontal="center" vertical="distributed" wrapText="1"/>
    </xf>
    <xf numFmtId="0" fontId="43" fillId="9" borderId="16" xfId="0" applyFont="1" applyFill="1" applyBorder="1" applyAlignment="1">
      <alignment horizontal="center" vertical="distributed" wrapText="1"/>
    </xf>
    <xf numFmtId="0" fontId="43" fillId="9" borderId="14" xfId="0" applyFont="1" applyFill="1" applyBorder="1" applyAlignment="1">
      <alignment horizontal="center" vertical="distributed" wrapText="1"/>
    </xf>
    <xf numFmtId="0" fontId="43" fillId="9" borderId="29" xfId="0" applyFont="1" applyFill="1" applyBorder="1" applyAlignment="1">
      <alignment horizontal="center" vertical="distributed" wrapText="1"/>
    </xf>
    <xf numFmtId="0" fontId="43" fillId="9" borderId="13" xfId="0" applyFont="1" applyFill="1" applyBorder="1" applyAlignment="1">
      <alignment horizontal="center" vertical="distributed" wrapText="1"/>
    </xf>
    <xf numFmtId="0" fontId="43" fillId="9" borderId="42" xfId="0" applyFont="1" applyFill="1" applyBorder="1" applyAlignment="1">
      <alignment horizontal="left" vertical="distributed" wrapText="1"/>
    </xf>
    <xf numFmtId="0" fontId="43" fillId="9" borderId="8" xfId="0" applyFont="1" applyFill="1" applyBorder="1" applyAlignment="1">
      <alignment horizontal="left" vertical="distributed" wrapText="1"/>
    </xf>
    <xf numFmtId="0" fontId="43" fillId="9" borderId="47" xfId="0" applyFont="1" applyFill="1" applyBorder="1" applyAlignment="1">
      <alignment horizontal="left" vertical="distributed" wrapText="1"/>
    </xf>
    <xf numFmtId="0" fontId="43" fillId="9" borderId="49" xfId="0" applyFont="1" applyFill="1" applyBorder="1" applyAlignment="1">
      <alignment horizontal="center" vertical="distributed" wrapText="1"/>
    </xf>
    <xf numFmtId="0" fontId="43" fillId="9" borderId="9" xfId="0" applyFont="1" applyFill="1" applyBorder="1" applyAlignment="1">
      <alignment horizontal="center" vertical="distributed" wrapText="1"/>
    </xf>
    <xf numFmtId="0" fontId="43" fillId="9" borderId="50" xfId="0" applyFont="1" applyFill="1" applyBorder="1" applyAlignment="1">
      <alignment horizontal="center" vertical="distributed" wrapText="1"/>
    </xf>
    <xf numFmtId="0" fontId="44" fillId="9" borderId="12" xfId="0" applyFont="1" applyFill="1" applyBorder="1" applyAlignment="1">
      <alignment horizontal="center" vertical="distributed" wrapText="1"/>
    </xf>
    <xf numFmtId="0" fontId="44" fillId="9" borderId="34" xfId="0" applyFont="1" applyFill="1" applyBorder="1" applyAlignment="1">
      <alignment horizontal="center" vertical="distributed" wrapText="1"/>
    </xf>
    <xf numFmtId="0" fontId="44" fillId="9" borderId="16" xfId="0" applyFont="1" applyFill="1" applyBorder="1" applyAlignment="1">
      <alignment horizontal="center" vertical="distributed" wrapText="1"/>
    </xf>
    <xf numFmtId="0" fontId="49" fillId="0" borderId="28" xfId="0" applyNumberFormat="1" applyFont="1" applyFill="1" applyBorder="1" applyAlignment="1">
      <alignment horizontal="center" vertical="distributed"/>
    </xf>
    <xf numFmtId="0" fontId="49" fillId="0" borderId="36" xfId="0" applyNumberFormat="1" applyFont="1" applyFill="1" applyBorder="1" applyAlignment="1">
      <alignment horizontal="center" vertical="distributed"/>
    </xf>
    <xf numFmtId="0" fontId="49" fillId="0" borderId="37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/>
    </xf>
    <xf numFmtId="0" fontId="36" fillId="9" borderId="10" xfId="0" applyFont="1" applyFill="1" applyBorder="1" applyAlignment="1">
      <alignment horizontal="left" vertical="justify" wrapText="1"/>
    </xf>
    <xf numFmtId="0" fontId="36" fillId="9" borderId="8" xfId="0" applyFont="1" applyFill="1" applyBorder="1" applyAlignment="1">
      <alignment horizontal="left" vertical="justify" wrapText="1"/>
    </xf>
    <xf numFmtId="0" fontId="36" fillId="9" borderId="17" xfId="0" applyFont="1" applyFill="1" applyBorder="1" applyAlignment="1">
      <alignment horizontal="left" vertical="justify" wrapText="1"/>
    </xf>
    <xf numFmtId="0" fontId="36" fillId="9" borderId="34" xfId="0" applyFont="1" applyFill="1" applyBorder="1" applyAlignment="1">
      <alignment horizontal="left" vertical="distributed" wrapText="1"/>
    </xf>
  </cellXfs>
  <cellStyles count="3">
    <cellStyle name="Hipervínculo" xfId="1" builtinId="8"/>
    <cellStyle name="Normal" xfId="0" builtinId="0"/>
    <cellStyle name="Porcentaje" xfId="2" builtinId="5"/>
  </cellStyles>
  <dxfs count="212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lor rgb="FF0000FF"/>
        <name val="Cambria"/>
        <scheme val="none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lor rgb="FF0000FF"/>
        <name val="Cambria"/>
        <scheme val="none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lor rgb="FF0000FF"/>
        <name val="Cambria"/>
        <scheme val="none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7º básico A, 2015</a:t>
            </a:r>
            <a:endParaRPr lang="es-CL"/>
          </a:p>
        </c:rich>
      </c:tx>
      <c:layout>
        <c:manualLayout>
          <c:xMode val="edge"/>
          <c:yMode val="edge"/>
          <c:x val="0.33934967038042796"/>
          <c:y val="3.79903633149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52504308664378"/>
          <c:w val="0.77068011194916097"/>
          <c:h val="0.61986925898484535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A'!$F$111:$AN$111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64192"/>
        <c:axId val="129584512"/>
      </c:barChart>
      <c:catAx>
        <c:axId val="16346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38643982465580601"/>
              <c:y val="0.9240552762230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8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845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382018302834085E-2"/>
              <c:y val="0.424480875739947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464192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67997403760155"/>
          <c:y val="0.47717891467479878"/>
          <c:w val="0.12510056051198024"/>
          <c:h val="9.2342156025677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porpreguntas
Diagnóstico de Ciencias 7º básico B, 2015</a:t>
            </a:r>
          </a:p>
        </c:rich>
      </c:tx>
      <c:layout>
        <c:manualLayout>
          <c:xMode val="edge"/>
          <c:yMode val="edge"/>
          <c:x val="0.34575974468014742"/>
          <c:y val="4.51855839164778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8628664516791591"/>
          <c:h val="0.56581478983934397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B'!$F$107:$BL$107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84512"/>
        <c:axId val="165801344"/>
      </c:barChart>
      <c:catAx>
        <c:axId val="1635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111825441295491"/>
              <c:y val="0.90585345477896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013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0910705452E-2"/>
              <c:y val="0.441247872519497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584512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2845339117353"/>
          <c:y val="0.50059712844683013"/>
          <c:w val="0.10560044537659956"/>
          <c:h val="5.797120965580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7º básico C, 2015</a:t>
            </a:r>
            <a:endParaRPr lang="es-CL"/>
          </a:p>
        </c:rich>
      </c:tx>
      <c:layout>
        <c:manualLayout>
          <c:xMode val="edge"/>
          <c:yMode val="edge"/>
          <c:x val="0.33934967038042796"/>
          <c:y val="3.79903633149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52504308664378"/>
          <c:w val="0.77068011194916097"/>
          <c:h val="0.61986925898484535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C'!$F$111:$AN$111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82464"/>
        <c:axId val="165804800"/>
      </c:barChart>
      <c:catAx>
        <c:axId val="1635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38643982465580601"/>
              <c:y val="0.9240552762230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048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382018302834085E-2"/>
              <c:y val="0.424480875739947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58246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67997403760155"/>
          <c:y val="0.47717891467479878"/>
          <c:w val="0.12510056051198024"/>
          <c:h val="9.2342156025677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Diagnóstico de Ciencias 7º básico C, 2015</a:t>
            </a:r>
          </a:p>
        </c:rich>
      </c:tx>
      <c:layout>
        <c:manualLayout>
          <c:xMode val="edge"/>
          <c:yMode val="edge"/>
          <c:x val="0.3345592287855404"/>
          <c:y val="4.8365374375935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8628664516791591"/>
          <c:h val="0.56581478983934397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C'!$F$109:$BL$109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6528"/>
        <c:axId val="165804224"/>
      </c:barChart>
      <c:catAx>
        <c:axId val="2020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1111825441295491"/>
              <c:y val="0.9058533315793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0422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0910705452E-2"/>
              <c:y val="0.441247815383458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006528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0475074170544"/>
          <c:y val="0.47848523836472756"/>
          <c:w val="0.11474728163904384"/>
          <c:h val="6.1276193292137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7º básico C, 2015</a:t>
            </a:r>
            <a:endParaRPr lang="es-CL"/>
          </a:p>
        </c:rich>
      </c:tx>
      <c:layout>
        <c:manualLayout>
          <c:xMode val="edge"/>
          <c:yMode val="edge"/>
          <c:x val="0.32855201667756628"/>
          <c:y val="2.9063840464554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704120588038E-2"/>
          <c:y val="0.20787258193636268"/>
          <c:w val="0.79422010150610856"/>
          <c:h val="0.6217590479490519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C'!$CP$73:$CP$83</c:f>
              <c:strCache>
                <c:ptCount val="11"/>
                <c:pt idx="0">
                  <c:v>Relacionar</c:v>
                </c:pt>
                <c:pt idx="1">
                  <c:v>Reconocer</c:v>
                </c:pt>
                <c:pt idx="2">
                  <c:v>Diferenciar</c:v>
                </c:pt>
                <c:pt idx="3">
                  <c:v>Distinguir</c:v>
                </c:pt>
                <c:pt idx="4">
                  <c:v>Identificar</c:v>
                </c:pt>
                <c:pt idx="5">
                  <c:v>Analizar</c:v>
                </c:pt>
                <c:pt idx="6">
                  <c:v>Clasificar</c:v>
                </c:pt>
                <c:pt idx="7">
                  <c:v>Concluir</c:v>
                </c:pt>
                <c:pt idx="8">
                  <c:v>Predecir</c:v>
                </c:pt>
                <c:pt idx="9">
                  <c:v>Interpretar</c:v>
                </c:pt>
                <c:pt idx="10">
                  <c:v>Comparar</c:v>
                </c:pt>
              </c:strCache>
            </c:strRef>
          </c:cat>
          <c:val>
            <c:numRef>
              <c:f>'7º básico C'!$F$113:$Z$113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8064"/>
        <c:axId val="129689856"/>
      </c:barChart>
      <c:catAx>
        <c:axId val="2020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898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8497146811872395E-2"/>
              <c:y val="0.454322123285991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00806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26975041403955"/>
          <c:y val="0.52345818922167442"/>
          <c:w val="0.10648214545137577"/>
          <c:h val="5.43213873966689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7ºC,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A'!$BV$55:$BX$55</c:f>
            </c:numRef>
          </c:val>
        </c:ser>
        <c:ser>
          <c:idx val="1"/>
          <c:order val="1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A'!$BV$56:$BX$56</c:f>
            </c:numRef>
          </c:val>
        </c:ser>
        <c:ser>
          <c:idx val="2"/>
          <c:order val="2"/>
          <c:invertIfNegative val="0"/>
          <c:cat>
            <c:strRef>
              <c:f>'7º básico C'!$BV$54:$BX$54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C'!$BV$57:$BX$57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C'!$BV$54:$BX$54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C'!$BV$59:$BX$59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2009600"/>
        <c:axId val="129691584"/>
      </c:barChart>
      <c:catAx>
        <c:axId val="2020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9691584"/>
        <c:crosses val="autoZero"/>
        <c:auto val="1"/>
        <c:lblAlgn val="ctr"/>
        <c:lblOffset val="100"/>
        <c:noMultiLvlLbl val="0"/>
      </c:catAx>
      <c:valAx>
        <c:axId val="1296915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009600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porpreguntas
Diagnóstico de Ciencias 7º básico C, 2015</a:t>
            </a:r>
          </a:p>
        </c:rich>
      </c:tx>
      <c:layout>
        <c:manualLayout>
          <c:xMode val="edge"/>
          <c:yMode val="edge"/>
          <c:x val="0.34575974468014742"/>
          <c:y val="4.51855839164778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8628664516791591"/>
          <c:h val="0.56581478983934397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C'!$F$107:$BL$107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33632"/>
        <c:axId val="129692736"/>
      </c:barChart>
      <c:catAx>
        <c:axId val="20333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111825441295491"/>
              <c:y val="0.90585345477896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6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927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0910705452E-2"/>
              <c:y val="0.441247872519497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33632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2845339117353"/>
          <c:y val="0.50059712844683013"/>
          <c:w val="0.10560044537659956"/>
          <c:h val="5.797120965580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PREGUNTAS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CIENCIAS,7mos.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GLOBAL'!$AX$8:$AX$37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59200"/>
        <c:axId val="129695040"/>
      </c:barChart>
      <c:catAx>
        <c:axId val="20305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Nº</a:t>
                </a:r>
                <a:r>
                  <a:rPr lang="es-CL" baseline="0"/>
                  <a:t> de Preguntas</a:t>
                </a: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29695040"/>
        <c:crosses val="autoZero"/>
        <c:auto val="1"/>
        <c:lblAlgn val="ctr"/>
        <c:lblOffset val="100"/>
        <c:noMultiLvlLbl val="0"/>
      </c:catAx>
      <c:valAx>
        <c:axId val="1296950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3059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800" b="0" i="0" baseline="0">
                <a:effectLst/>
              </a:rPr>
              <a:t>Porcentaje de estudiates según nivel de logro</a:t>
            </a:r>
            <a:endParaRPr lang="es-CL">
              <a:effectLst/>
            </a:endParaRPr>
          </a:p>
          <a:p>
            <a:pPr>
              <a:defRPr/>
            </a:pPr>
            <a:r>
              <a:rPr lang="es-CL" sz="1800" b="0" i="0" baseline="0">
                <a:effectLst/>
              </a:rPr>
              <a:t>Diagnóstico CIENCIAS,  7mos. básicos, año 2015</a:t>
            </a:r>
            <a:endParaRPr lang="es-CL">
              <a:effectLst/>
            </a:endParaRPr>
          </a:p>
        </c:rich>
      </c:tx>
      <c:layout>
        <c:manualLayout>
          <c:xMode val="edge"/>
          <c:yMode val="edge"/>
          <c:x val="0.29856264697967733"/>
          <c:y val="1.695660135506317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5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GLOBAL'!$BB$45:$BD$45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'INFORME GLOBAL'!$BB$46:$BD$46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28476621130159"/>
          <c:y val="0.37916987649271117"/>
          <c:w val="0.35275728894026953"/>
          <c:h val="0.38951979487412558"/>
        </c:manualLayout>
      </c:layout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 INDICADORES(%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7mos.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GLOBAL'!$K$18:$K$47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59712"/>
        <c:axId val="129675200"/>
      </c:barChart>
      <c:catAx>
        <c:axId val="2030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CL" sz="1100"/>
                  <a:t>Nº de  Indicadores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29675200"/>
        <c:crosses val="autoZero"/>
        <c:auto val="1"/>
        <c:lblAlgn val="ctr"/>
        <c:lblOffset val="100"/>
        <c:noMultiLvlLbl val="0"/>
      </c:catAx>
      <c:valAx>
        <c:axId val="1296752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3059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OBJETIVOS DE APRENDIZAJE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7mos.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Objetivos de Aprendizaje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GLOBAL'!$K$52:$K$69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0736"/>
        <c:axId val="129676928"/>
      </c:barChart>
      <c:catAx>
        <c:axId val="2030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CL" sz="1100"/>
                  <a:t>Nº de  Objetivos de Aprendizaje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29676928"/>
        <c:crosses val="autoZero"/>
        <c:auto val="1"/>
        <c:lblAlgn val="ctr"/>
        <c:lblOffset val="100"/>
        <c:noMultiLvlLbl val="0"/>
      </c:catAx>
      <c:valAx>
        <c:axId val="1296769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3060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Diagnóstico de Ciencias 7º básico A, 2015</a:t>
            </a:r>
          </a:p>
        </c:rich>
      </c:tx>
      <c:layout>
        <c:manualLayout>
          <c:xMode val="edge"/>
          <c:yMode val="edge"/>
          <c:x val="0.3345592287855404"/>
          <c:y val="4.8365374375935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8628664516791591"/>
          <c:h val="0.56581478983934397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A'!$F$109:$BL$109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45664"/>
        <c:axId val="129585088"/>
      </c:barChart>
      <c:catAx>
        <c:axId val="16254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1111825441295491"/>
              <c:y val="0.9058533315793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850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0910705452E-2"/>
              <c:y val="0.441247815383458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4566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0475074170544"/>
          <c:y val="0.47848523836472756"/>
          <c:w val="0.11474728163904384"/>
          <c:h val="6.1276193292137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HABILIDADES(%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7mos.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GLOBAL'!$C$76:$J$86</c:f>
              <c:strCache>
                <c:ptCount val="11"/>
                <c:pt idx="0">
                  <c:v>1) Relacionar</c:v>
                </c:pt>
                <c:pt idx="1">
                  <c:v>2) Reconocer</c:v>
                </c:pt>
                <c:pt idx="2">
                  <c:v>3) Diferenciar</c:v>
                </c:pt>
                <c:pt idx="3">
                  <c:v>4) Distinguir</c:v>
                </c:pt>
                <c:pt idx="4">
                  <c:v>5) Identificar</c:v>
                </c:pt>
                <c:pt idx="5">
                  <c:v>6) Analizar</c:v>
                </c:pt>
                <c:pt idx="6">
                  <c:v>7) Clasificar</c:v>
                </c:pt>
                <c:pt idx="7">
                  <c:v>8) Concluir</c:v>
                </c:pt>
                <c:pt idx="8">
                  <c:v>9) Predecir</c:v>
                </c:pt>
                <c:pt idx="9">
                  <c:v>10) Interpretar</c:v>
                </c:pt>
                <c:pt idx="10">
                  <c:v>11) Comparar</c:v>
                </c:pt>
              </c:strCache>
            </c:strRef>
          </c:cat>
          <c:val>
            <c:numRef>
              <c:f>'INFORME GLOBAL'!$K$76:$K$86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1248"/>
        <c:axId val="129678656"/>
      </c:barChart>
      <c:catAx>
        <c:axId val="2030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129678656"/>
        <c:crosses val="autoZero"/>
        <c:auto val="1"/>
        <c:lblAlgn val="ctr"/>
        <c:lblOffset val="100"/>
        <c:noMultiLvlLbl val="0"/>
      </c:catAx>
      <c:valAx>
        <c:axId val="1296786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ES"/>
          </a:p>
        </c:txPr>
        <c:crossAx val="203061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3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s-CL" sz="1500" b="0" i="0" baseline="0">
                <a:effectLst/>
              </a:rPr>
              <a:t>PROMEDIO POR CURSO (% logro)</a:t>
            </a:r>
            <a:endParaRPr lang="es-CL" sz="1500">
              <a:effectLst/>
            </a:endParaRPr>
          </a:p>
          <a:p>
            <a:pPr>
              <a:defRPr sz="1500"/>
            </a:pPr>
            <a:r>
              <a:rPr lang="es-CL" sz="1500" b="0" i="0" baseline="0">
                <a:effectLst/>
              </a:rPr>
              <a:t>Diagnóstico CIENCIAS, 7mos. básicos, año 2015</a:t>
            </a:r>
            <a:endParaRPr lang="es-CL" sz="15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5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GLOBAL'!$B$91:$B$93</c:f>
              <c:strCache>
                <c:ptCount val="3"/>
                <c:pt idx="0">
                  <c:v>7º Básico A</c:v>
                </c:pt>
                <c:pt idx="1">
                  <c:v>7º Básico B</c:v>
                </c:pt>
                <c:pt idx="2">
                  <c:v>7º Básico C</c:v>
                </c:pt>
              </c:strCache>
            </c:strRef>
          </c:cat>
          <c:val>
            <c:numRef>
              <c:f>'INFORME GLOBAL'!$C$91:$C$93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1760"/>
        <c:axId val="203408512"/>
      </c:barChart>
      <c:catAx>
        <c:axId val="2030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03408512"/>
        <c:crosses val="autoZero"/>
        <c:auto val="1"/>
        <c:lblAlgn val="ctr"/>
        <c:lblOffset val="100"/>
        <c:noMultiLvlLbl val="0"/>
      </c:catAx>
      <c:valAx>
        <c:axId val="2034085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Porcentaje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500"/>
            </a:pPr>
            <a:endParaRPr lang="es-ES"/>
          </a:p>
        </c:txPr>
        <c:crossAx val="20306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7º básico A, 2015</a:t>
            </a:r>
            <a:endParaRPr lang="es-CL"/>
          </a:p>
        </c:rich>
      </c:tx>
      <c:layout>
        <c:manualLayout>
          <c:xMode val="edge"/>
          <c:yMode val="edge"/>
          <c:x val="0.32855201667756628"/>
          <c:y val="2.9063840464554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704120588038E-2"/>
          <c:y val="0.20787258193636268"/>
          <c:w val="0.79422010150610856"/>
          <c:h val="0.6217590479490519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A'!$CP$73:$CP$83</c:f>
              <c:strCache>
                <c:ptCount val="11"/>
                <c:pt idx="0">
                  <c:v>Relacionar</c:v>
                </c:pt>
                <c:pt idx="1">
                  <c:v>Reconocer</c:v>
                </c:pt>
                <c:pt idx="2">
                  <c:v>Diferenciar</c:v>
                </c:pt>
                <c:pt idx="3">
                  <c:v>Distinguir</c:v>
                </c:pt>
                <c:pt idx="4">
                  <c:v>Identificar</c:v>
                </c:pt>
                <c:pt idx="5">
                  <c:v>Analizar</c:v>
                </c:pt>
                <c:pt idx="6">
                  <c:v>Clasificar</c:v>
                </c:pt>
                <c:pt idx="7">
                  <c:v>Concluir</c:v>
                </c:pt>
                <c:pt idx="8">
                  <c:v>Predecir</c:v>
                </c:pt>
                <c:pt idx="9">
                  <c:v>Interpretar</c:v>
                </c:pt>
                <c:pt idx="10">
                  <c:v>Comparar</c:v>
                </c:pt>
              </c:strCache>
            </c:strRef>
          </c:cat>
          <c:val>
            <c:numRef>
              <c:f>'7º básico A'!$F$113:$Z$113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46176"/>
        <c:axId val="129587392"/>
      </c:barChart>
      <c:catAx>
        <c:axId val="1625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873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8497146811872395E-2"/>
              <c:y val="0.454322123285991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4617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26975041403955"/>
          <c:y val="0.52345818922167442"/>
          <c:w val="0.10648214545137577"/>
          <c:h val="5.43213873966689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7ºA, año 2015</a:t>
            </a:r>
            <a:endParaRPr lang="es-CL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A'!$BV$55:$BX$55</c:f>
            </c:numRef>
          </c:val>
        </c:ser>
        <c:ser>
          <c:idx val="1"/>
          <c:order val="1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A'!$BV$56:$BX$56</c:f>
            </c:numRef>
          </c:val>
        </c:ser>
        <c:ser>
          <c:idx val="2"/>
          <c:order val="2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A'!$BV$57:$BX$57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A'!$BV$59:$BX$59</c:f>
              <c:numCache>
                <c:formatCode>0.0%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2547200"/>
        <c:axId val="165543936"/>
      </c:barChart>
      <c:catAx>
        <c:axId val="1625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543936"/>
        <c:crosses val="autoZero"/>
        <c:auto val="1"/>
        <c:lblAlgn val="ctr"/>
        <c:lblOffset val="100"/>
        <c:noMultiLvlLbl val="0"/>
      </c:catAx>
      <c:valAx>
        <c:axId val="1655439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2547200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porpreguntas
Diagnóstico de Ciencias 7º básico A, 2015</a:t>
            </a:r>
          </a:p>
        </c:rich>
      </c:tx>
      <c:layout>
        <c:manualLayout>
          <c:xMode val="edge"/>
          <c:yMode val="edge"/>
          <c:x val="0.34575974468014742"/>
          <c:y val="4.51855839164778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8628664516791591"/>
          <c:h val="0.56581478983934397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A'!$F$107:$BL$107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48224"/>
        <c:axId val="165545664"/>
      </c:barChart>
      <c:catAx>
        <c:axId val="1625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111825441295491"/>
              <c:y val="0.905853454778960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54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5456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0910705452E-2"/>
              <c:y val="0.441247872519497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48224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2845339117353"/>
          <c:y val="0.50059712844683013"/>
          <c:w val="0.10560044537659956"/>
          <c:h val="5.797120965580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7º básico B, 2015</a:t>
            </a:r>
            <a:endParaRPr lang="es-CL"/>
          </a:p>
        </c:rich>
      </c:tx>
      <c:layout>
        <c:manualLayout>
          <c:xMode val="edge"/>
          <c:yMode val="edge"/>
          <c:x val="0.33934967038042796"/>
          <c:y val="3.79903633149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52504308664378"/>
          <c:w val="0.77068011194916097"/>
          <c:h val="0.61986925898484535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B'!$F$111:$AN$111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48736"/>
        <c:axId val="165549120"/>
      </c:barChart>
      <c:catAx>
        <c:axId val="16254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38643982465580601"/>
              <c:y val="0.9240552762230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5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5491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382018302834085E-2"/>
              <c:y val="0.424480875739947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4873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67997403760155"/>
          <c:y val="0.47717891467479878"/>
          <c:w val="0.12510056051198024"/>
          <c:h val="9.2342156025677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/>
              <a:t>Porcentajes de logro del grupo curso 
por indicadores
Diagnóstico de Ciencias 7º básico B, 2015</a:t>
            </a:r>
          </a:p>
        </c:rich>
      </c:tx>
      <c:layout>
        <c:manualLayout>
          <c:xMode val="edge"/>
          <c:yMode val="edge"/>
          <c:x val="0.3345592287855404"/>
          <c:y val="4.8365374375935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8628664516791591"/>
          <c:h val="0.56581478983934397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'7º básico B'!$F$109:$BL$109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81952"/>
        <c:axId val="165550272"/>
      </c:barChart>
      <c:catAx>
        <c:axId val="16358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1111825441295491"/>
              <c:y val="0.9058533315793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5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5502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470910705452E-2"/>
              <c:y val="0.441247815383458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581952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0475074170544"/>
          <c:y val="0.47848523836472756"/>
          <c:w val="0.11474728163904384"/>
          <c:h val="6.1276193292137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Ciencias 7º básico B, 2015</a:t>
            </a:r>
            <a:endParaRPr lang="es-CL"/>
          </a:p>
        </c:rich>
      </c:tx>
      <c:layout>
        <c:manualLayout>
          <c:xMode val="edge"/>
          <c:yMode val="edge"/>
          <c:x val="0.32855201667756628"/>
          <c:y val="2.9063840464554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704120588038E-2"/>
          <c:y val="0.20787258193636268"/>
          <c:w val="0.79422010150610856"/>
          <c:h val="0.6217590479490519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B'!$CP$73:$CP$83</c:f>
              <c:strCache>
                <c:ptCount val="11"/>
                <c:pt idx="0">
                  <c:v>Relacionar</c:v>
                </c:pt>
                <c:pt idx="1">
                  <c:v>Reconocer</c:v>
                </c:pt>
                <c:pt idx="2">
                  <c:v>Diferenciar</c:v>
                </c:pt>
                <c:pt idx="3">
                  <c:v>Distinguir</c:v>
                </c:pt>
                <c:pt idx="4">
                  <c:v>Identificar</c:v>
                </c:pt>
                <c:pt idx="5">
                  <c:v>Analizar</c:v>
                </c:pt>
                <c:pt idx="6">
                  <c:v>Clasificar</c:v>
                </c:pt>
                <c:pt idx="7">
                  <c:v>Concluir</c:v>
                </c:pt>
                <c:pt idx="8">
                  <c:v>Predecir</c:v>
                </c:pt>
                <c:pt idx="9">
                  <c:v>Interpretar</c:v>
                </c:pt>
                <c:pt idx="10">
                  <c:v>Comparar</c:v>
                </c:pt>
              </c:strCache>
            </c:strRef>
          </c:cat>
          <c:val>
            <c:numRef>
              <c:f>'7º básico B'!$F$113:$Z$113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62976"/>
        <c:axId val="165798464"/>
      </c:barChart>
      <c:catAx>
        <c:axId val="1616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7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984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8497146811872395E-2"/>
              <c:y val="0.454322123285991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6297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26975041403955"/>
          <c:y val="0.52345818922167442"/>
          <c:w val="0.10648214545137577"/>
          <c:h val="5.43213873966689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Diagnóstico Ciencias 7ºB, año 2015</a:t>
            </a:r>
            <a:endParaRPr lang="es-CL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A'!$BV$55:$BX$55</c:f>
            </c:numRef>
          </c:val>
        </c:ser>
        <c:ser>
          <c:idx val="1"/>
          <c:order val="1"/>
          <c:invertIfNegative val="0"/>
          <c:cat>
            <c:strRef>
              <c:f>'7º básico A'!$BV$54:$BX$54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A'!$BV$56:$BX$56</c:f>
            </c:numRef>
          </c:val>
        </c:ser>
        <c:ser>
          <c:idx val="2"/>
          <c:order val="2"/>
          <c:invertIfNegative val="0"/>
          <c:cat>
            <c:strRef>
              <c:f>'7º básico B'!$BV$54:$BX$54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B'!$BV$57:$BX$57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'7º básico B'!$BV$54:$BX$54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'7º básico B'!$BV$59:$BX$59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3583488"/>
        <c:axId val="165800192"/>
      </c:barChart>
      <c:catAx>
        <c:axId val="1635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800192"/>
        <c:crosses val="autoZero"/>
        <c:auto val="1"/>
        <c:lblAlgn val="ctr"/>
        <c:lblOffset val="100"/>
        <c:noMultiLvlLbl val="0"/>
      </c:catAx>
      <c:valAx>
        <c:axId val="1658001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358348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image" Target="../media/image4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0.xml"/><Relationship Id="rId5" Type="http://schemas.openxmlformats.org/officeDocument/2006/relationships/image" Target="../media/image3.png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image" Target="../media/image4.jpe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5.xml"/><Relationship Id="rId5" Type="http://schemas.openxmlformats.org/officeDocument/2006/relationships/image" Target="../media/image3.png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781049</xdr:colOff>
      <xdr:row>38</xdr:row>
      <xdr:rowOff>95250</xdr:rowOff>
    </xdr:from>
    <xdr:to>
      <xdr:col>93</xdr:col>
      <xdr:colOff>857250</xdr:colOff>
      <xdr:row>56</xdr:row>
      <xdr:rowOff>460375</xdr:rowOff>
    </xdr:to>
    <xdr:graphicFrame macro="">
      <xdr:nvGraphicFramePr>
        <xdr:cNvPr id="240399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771525</xdr:colOff>
      <xdr:row>22</xdr:row>
      <xdr:rowOff>95250</xdr:rowOff>
    </xdr:from>
    <xdr:to>
      <xdr:col>93</xdr:col>
      <xdr:colOff>857250</xdr:colOff>
      <xdr:row>37</xdr:row>
      <xdr:rowOff>76200</xdr:rowOff>
    </xdr:to>
    <xdr:graphicFrame macro="">
      <xdr:nvGraphicFramePr>
        <xdr:cNvPr id="240399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777877</xdr:colOff>
      <xdr:row>57</xdr:row>
      <xdr:rowOff>133350</xdr:rowOff>
    </xdr:from>
    <xdr:to>
      <xdr:col>93</xdr:col>
      <xdr:colOff>861786</xdr:colOff>
      <xdr:row>84</xdr:row>
      <xdr:rowOff>31750</xdr:rowOff>
    </xdr:to>
    <xdr:graphicFrame macro="">
      <xdr:nvGraphicFramePr>
        <xdr:cNvPr id="2403998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0</xdr:colOff>
      <xdr:row>59</xdr:row>
      <xdr:rowOff>124732</xdr:rowOff>
    </xdr:from>
    <xdr:to>
      <xdr:col>78</xdr:col>
      <xdr:colOff>590551</xdr:colOff>
      <xdr:row>84</xdr:row>
      <xdr:rowOff>31750</xdr:rowOff>
    </xdr:to>
    <xdr:graphicFrame macro="">
      <xdr:nvGraphicFramePr>
        <xdr:cNvPr id="240399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78</xdr:col>
      <xdr:colOff>771525</xdr:colOff>
      <xdr:row>0</xdr:row>
      <xdr:rowOff>127000</xdr:rowOff>
    </xdr:from>
    <xdr:to>
      <xdr:col>93</xdr:col>
      <xdr:colOff>861786</xdr:colOff>
      <xdr:row>21</xdr:row>
      <xdr:rowOff>238125</xdr:rowOff>
    </xdr:to>
    <xdr:graphicFrame macro="">
      <xdr:nvGraphicFramePr>
        <xdr:cNvPr id="240400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22682</xdr:colOff>
      <xdr:row>0</xdr:row>
      <xdr:rowOff>45360</xdr:rowOff>
    </xdr:from>
    <xdr:to>
      <xdr:col>21</xdr:col>
      <xdr:colOff>140813</xdr:colOff>
      <xdr:row>3</xdr:row>
      <xdr:rowOff>129630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8" y="45360"/>
          <a:ext cx="850443" cy="560520"/>
        </a:xfrm>
        <a:prstGeom prst="rect">
          <a:avLst/>
        </a:prstGeom>
      </xdr:spPr>
    </xdr:pic>
    <xdr:clientData/>
  </xdr:twoCellAnchor>
  <xdr:twoCellAnchor editAs="oneCell">
    <xdr:from>
      <xdr:col>1</xdr:col>
      <xdr:colOff>81642</xdr:colOff>
      <xdr:row>3</xdr:row>
      <xdr:rowOff>122465</xdr:rowOff>
    </xdr:from>
    <xdr:to>
      <xdr:col>1</xdr:col>
      <xdr:colOff>435167</xdr:colOff>
      <xdr:row>6</xdr:row>
      <xdr:rowOff>40822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" y="612322"/>
          <a:ext cx="353525" cy="408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781049</xdr:colOff>
      <xdr:row>38</xdr:row>
      <xdr:rowOff>95250</xdr:rowOff>
    </xdr:from>
    <xdr:to>
      <xdr:col>93</xdr:col>
      <xdr:colOff>857250</xdr:colOff>
      <xdr:row>56</xdr:row>
      <xdr:rowOff>460375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771525</xdr:colOff>
      <xdr:row>22</xdr:row>
      <xdr:rowOff>95250</xdr:rowOff>
    </xdr:from>
    <xdr:to>
      <xdr:col>93</xdr:col>
      <xdr:colOff>857250</xdr:colOff>
      <xdr:row>37</xdr:row>
      <xdr:rowOff>76200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777876</xdr:colOff>
      <xdr:row>57</xdr:row>
      <xdr:rowOff>133350</xdr:rowOff>
    </xdr:from>
    <xdr:to>
      <xdr:col>93</xdr:col>
      <xdr:colOff>857250</xdr:colOff>
      <xdr:row>84</xdr:row>
      <xdr:rowOff>31750</xdr:rowOff>
    </xdr:to>
    <xdr:graphicFrame macro="">
      <xdr:nvGraphicFramePr>
        <xdr:cNvPr id="4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0</xdr:colOff>
      <xdr:row>59</xdr:row>
      <xdr:rowOff>124732</xdr:rowOff>
    </xdr:from>
    <xdr:to>
      <xdr:col>78</xdr:col>
      <xdr:colOff>590551</xdr:colOff>
      <xdr:row>84</xdr:row>
      <xdr:rowOff>31750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85725</xdr:rowOff>
    </xdr:from>
    <xdr:to>
      <xdr:col>1</xdr:col>
      <xdr:colOff>419100</xdr:colOff>
      <xdr:row>3</xdr:row>
      <xdr:rowOff>104775</xdr:rowOff>
    </xdr:to>
    <xdr:pic>
      <xdr:nvPicPr>
        <xdr:cNvPr id="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78</xdr:col>
      <xdr:colOff>771525</xdr:colOff>
      <xdr:row>0</xdr:row>
      <xdr:rowOff>127000</xdr:rowOff>
    </xdr:from>
    <xdr:to>
      <xdr:col>93</xdr:col>
      <xdr:colOff>861786</xdr:colOff>
      <xdr:row>21</xdr:row>
      <xdr:rowOff>238125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22682</xdr:colOff>
      <xdr:row>0</xdr:row>
      <xdr:rowOff>45360</xdr:rowOff>
    </xdr:from>
    <xdr:to>
      <xdr:col>21</xdr:col>
      <xdr:colOff>147410</xdr:colOff>
      <xdr:row>3</xdr:row>
      <xdr:rowOff>129630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7332" y="45360"/>
          <a:ext cx="848628" cy="5700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781049</xdr:colOff>
      <xdr:row>38</xdr:row>
      <xdr:rowOff>95250</xdr:rowOff>
    </xdr:from>
    <xdr:to>
      <xdr:col>93</xdr:col>
      <xdr:colOff>857250</xdr:colOff>
      <xdr:row>56</xdr:row>
      <xdr:rowOff>460375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771525</xdr:colOff>
      <xdr:row>22</xdr:row>
      <xdr:rowOff>95250</xdr:rowOff>
    </xdr:from>
    <xdr:to>
      <xdr:col>93</xdr:col>
      <xdr:colOff>857250</xdr:colOff>
      <xdr:row>37</xdr:row>
      <xdr:rowOff>76200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777876</xdr:colOff>
      <xdr:row>57</xdr:row>
      <xdr:rowOff>133350</xdr:rowOff>
    </xdr:from>
    <xdr:to>
      <xdr:col>93</xdr:col>
      <xdr:colOff>857250</xdr:colOff>
      <xdr:row>84</xdr:row>
      <xdr:rowOff>31750</xdr:rowOff>
    </xdr:to>
    <xdr:graphicFrame macro="">
      <xdr:nvGraphicFramePr>
        <xdr:cNvPr id="4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0</xdr:colOff>
      <xdr:row>59</xdr:row>
      <xdr:rowOff>124732</xdr:rowOff>
    </xdr:from>
    <xdr:to>
      <xdr:col>78</xdr:col>
      <xdr:colOff>590551</xdr:colOff>
      <xdr:row>84</xdr:row>
      <xdr:rowOff>31750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85725</xdr:rowOff>
    </xdr:from>
    <xdr:to>
      <xdr:col>1</xdr:col>
      <xdr:colOff>419100</xdr:colOff>
      <xdr:row>3</xdr:row>
      <xdr:rowOff>104775</xdr:rowOff>
    </xdr:to>
    <xdr:pic>
      <xdr:nvPicPr>
        <xdr:cNvPr id="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78</xdr:col>
      <xdr:colOff>771525</xdr:colOff>
      <xdr:row>0</xdr:row>
      <xdr:rowOff>127000</xdr:rowOff>
    </xdr:from>
    <xdr:to>
      <xdr:col>93</xdr:col>
      <xdr:colOff>861786</xdr:colOff>
      <xdr:row>21</xdr:row>
      <xdr:rowOff>238125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22682</xdr:colOff>
      <xdr:row>0</xdr:row>
      <xdr:rowOff>45360</xdr:rowOff>
    </xdr:from>
    <xdr:to>
      <xdr:col>21</xdr:col>
      <xdr:colOff>147410</xdr:colOff>
      <xdr:row>3</xdr:row>
      <xdr:rowOff>129630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7332" y="45360"/>
          <a:ext cx="848628" cy="5700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5</xdr:row>
      <xdr:rowOff>0</xdr:rowOff>
    </xdr:from>
    <xdr:to>
      <xdr:col>63</xdr:col>
      <xdr:colOff>718005</xdr:colOff>
      <xdr:row>22</xdr:row>
      <xdr:rowOff>428625</xdr:rowOff>
    </xdr:to>
    <xdr:graphicFrame macro="">
      <xdr:nvGraphicFramePr>
        <xdr:cNvPr id="2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0</xdr:colOff>
      <xdr:row>26</xdr:row>
      <xdr:rowOff>92177</xdr:rowOff>
    </xdr:from>
    <xdr:to>
      <xdr:col>59</xdr:col>
      <xdr:colOff>483024</xdr:colOff>
      <xdr:row>42</xdr:row>
      <xdr:rowOff>20911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111125</xdr:colOff>
      <xdr:row>15</xdr:row>
      <xdr:rowOff>15875</xdr:rowOff>
    </xdr:from>
    <xdr:to>
      <xdr:col>47</xdr:col>
      <xdr:colOff>15875</xdr:colOff>
      <xdr:row>30</xdr:row>
      <xdr:rowOff>432080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111125</xdr:colOff>
      <xdr:row>32</xdr:row>
      <xdr:rowOff>15875</xdr:rowOff>
    </xdr:from>
    <xdr:to>
      <xdr:col>47</xdr:col>
      <xdr:colOff>15875</xdr:colOff>
      <xdr:row>47</xdr:row>
      <xdr:rowOff>209830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92690</xdr:colOff>
      <xdr:row>49</xdr:row>
      <xdr:rowOff>15876</xdr:rowOff>
    </xdr:from>
    <xdr:to>
      <xdr:col>47</xdr:col>
      <xdr:colOff>2560</xdr:colOff>
      <xdr:row>61</xdr:row>
      <xdr:rowOff>332734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70</xdr:row>
      <xdr:rowOff>184355</xdr:rowOff>
    </xdr:from>
    <xdr:to>
      <xdr:col>44</xdr:col>
      <xdr:colOff>399435</xdr:colOff>
      <xdr:row>85</xdr:row>
      <xdr:rowOff>412238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14"/>
  </sheetPr>
  <dimension ref="A1:CR113"/>
  <sheetViews>
    <sheetView showGridLines="0" tabSelected="1" topLeftCell="B42" zoomScale="55" zoomScaleNormal="55" zoomScaleSheetLayoutView="62" workbookViewId="0">
      <pane xSplit="1" topLeftCell="C1" activePane="topRight" state="frozen"/>
      <selection activeCell="B1" sqref="B1"/>
      <selection pane="topRight" activeCell="BJ76" sqref="BJ76"/>
    </sheetView>
  </sheetViews>
  <sheetFormatPr baseColWidth="10" defaultColWidth="9.140625" defaultRowHeight="12.75" customHeight="1" x14ac:dyDescent="0.2"/>
  <cols>
    <col min="1" max="1" width="9.5703125" hidden="1" customWidth="1"/>
    <col min="2" max="2" width="6.8554687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4.7109375" customWidth="1"/>
    <col min="57" max="57" width="4.7109375" hidden="1" customWidth="1"/>
    <col min="58" max="58" width="4.7109375" customWidth="1"/>
    <col min="59" max="59" width="4.7109375" hidden="1" customWidth="1"/>
    <col min="60" max="60" width="4.7109375" customWidth="1"/>
    <col min="61" max="61" width="4.7109375" hidden="1" customWidth="1"/>
    <col min="62" max="62" width="4.7109375" customWidth="1"/>
    <col min="63" max="63" width="4.7109375" hidden="1" customWidth="1"/>
    <col min="64" max="64" width="4.7109375" style="77" customWidth="1"/>
    <col min="65" max="65" width="7.85546875" customWidth="1"/>
    <col min="66" max="66" width="8" customWidth="1"/>
    <col min="67" max="67" width="14.85546875" hidden="1" customWidth="1"/>
    <col min="68" max="68" width="8.140625" customWidth="1"/>
    <col min="69" max="72" width="12" customWidth="1"/>
    <col min="73" max="73" width="5.140625" style="77" customWidth="1"/>
    <col min="74" max="76" width="16.7109375" style="77" customWidth="1"/>
    <col min="77" max="77" width="0.5703125" style="77" customWidth="1"/>
    <col min="78" max="80" width="17.42578125" customWidth="1"/>
    <col min="81" max="81" width="13.42578125" customWidth="1"/>
    <col min="82" max="82" width="5.5703125" customWidth="1"/>
    <col min="89" max="89" width="5.42578125" customWidth="1"/>
    <col min="90" max="92" width="6.140625" customWidth="1"/>
    <col min="93" max="93" width="3.28515625" bestFit="1" customWidth="1"/>
    <col min="94" max="94" width="25" customWidth="1"/>
  </cols>
  <sheetData>
    <row r="1" spans="1:81" ht="12.75" customHeight="1" x14ac:dyDescent="0.25">
      <c r="Z1" s="100">
        <v>0</v>
      </c>
    </row>
    <row r="2" spans="1:81" ht="12.75" customHeight="1" x14ac:dyDescent="0.25">
      <c r="C2" s="290" t="s">
        <v>229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7"/>
      <c r="Z2" s="100">
        <v>1</v>
      </c>
    </row>
    <row r="3" spans="1:81" ht="12.75" customHeight="1" x14ac:dyDescent="0.25">
      <c r="C3" s="297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8"/>
      <c r="Z3" s="100">
        <v>2</v>
      </c>
    </row>
    <row r="4" spans="1:81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81" ht="12.75" customHeight="1" x14ac:dyDescent="0.2">
      <c r="C5" s="299" t="s">
        <v>230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1"/>
    </row>
    <row r="6" spans="1:81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81" ht="12.75" customHeight="1" x14ac:dyDescent="0.2">
      <c r="B7" s="3"/>
      <c r="C7" s="4" t="s">
        <v>17</v>
      </c>
      <c r="D7" s="291" t="s">
        <v>228</v>
      </c>
      <c r="E7" s="291"/>
      <c r="F7" s="291"/>
      <c r="G7" s="291"/>
      <c r="H7" s="291"/>
      <c r="I7" s="37"/>
      <c r="J7" s="63"/>
      <c r="K7" s="3"/>
      <c r="L7" s="7" t="s">
        <v>22</v>
      </c>
      <c r="M7" s="7"/>
      <c r="N7" s="292" t="s">
        <v>227</v>
      </c>
      <c r="O7" s="292"/>
      <c r="P7" s="292"/>
      <c r="Q7" s="39"/>
      <c r="R7" s="21"/>
      <c r="S7" s="21"/>
    </row>
    <row r="8" spans="1:81" ht="12.75" customHeight="1" x14ac:dyDescent="0.2">
      <c r="B8" s="3"/>
      <c r="C8" s="4" t="s">
        <v>1</v>
      </c>
      <c r="D8" s="293" t="s">
        <v>39</v>
      </c>
      <c r="E8" s="293"/>
      <c r="F8" s="293"/>
      <c r="G8" s="293"/>
      <c r="H8" s="293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78"/>
    </row>
    <row r="9" spans="1:81" ht="12.75" customHeight="1" x14ac:dyDescent="0.2">
      <c r="B9" s="3"/>
      <c r="C9" s="4" t="s">
        <v>6</v>
      </c>
      <c r="D9" s="310" t="s">
        <v>231</v>
      </c>
      <c r="E9" s="311"/>
      <c r="F9" s="311"/>
      <c r="G9" s="311"/>
      <c r="H9" s="31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78"/>
    </row>
    <row r="10" spans="1:81" ht="12.75" customHeight="1" x14ac:dyDescent="0.2">
      <c r="B10" s="3"/>
      <c r="C10" s="280" t="s">
        <v>11</v>
      </c>
      <c r="D10" s="281"/>
      <c r="E10" s="282"/>
      <c r="F10" s="313">
        <v>43</v>
      </c>
      <c r="G10" s="314"/>
      <c r="H10" s="315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78"/>
    </row>
    <row r="11" spans="1:81" ht="12.75" customHeight="1" x14ac:dyDescent="0.2">
      <c r="B11" s="3"/>
      <c r="C11" s="280" t="s">
        <v>9</v>
      </c>
      <c r="D11" s="281"/>
      <c r="E11" s="282"/>
      <c r="F11" s="283">
        <f>COUNTIF($E$58:$E$104,"=P")</f>
        <v>1</v>
      </c>
      <c r="G11" s="284"/>
      <c r="H11" s="285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78"/>
      <c r="BM11" s="43"/>
      <c r="BN11" s="43"/>
      <c r="BO11" s="43"/>
      <c r="BP11" s="43"/>
      <c r="BQ11" s="43"/>
      <c r="BR11" s="43"/>
      <c r="BS11" s="43"/>
      <c r="BT11" s="43"/>
      <c r="BU11" s="78"/>
      <c r="BV11" s="78"/>
      <c r="BW11" s="78"/>
      <c r="BX11" s="78"/>
    </row>
    <row r="12" spans="1:81" ht="12.75" customHeight="1" x14ac:dyDescent="0.2">
      <c r="B12" s="3"/>
      <c r="C12" s="280" t="s">
        <v>15</v>
      </c>
      <c r="D12" s="281"/>
      <c r="E12" s="282"/>
      <c r="F12" s="283">
        <f>COUNTIF($E$58:$E$104,"=A")</f>
        <v>0</v>
      </c>
      <c r="G12" s="284"/>
      <c r="H12" s="285"/>
      <c r="I12" s="57"/>
      <c r="J12" s="66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78"/>
      <c r="BM12" s="43"/>
      <c r="BN12" s="43"/>
      <c r="BO12" s="43"/>
      <c r="BP12" s="43"/>
      <c r="BQ12" s="43"/>
      <c r="BR12" s="43"/>
      <c r="BS12" s="43"/>
      <c r="BT12" s="43"/>
      <c r="BU12" s="78"/>
      <c r="BV12" s="78"/>
      <c r="BW12" s="78"/>
      <c r="BX12" s="78"/>
    </row>
    <row r="13" spans="1:81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78"/>
      <c r="BM13" s="43"/>
      <c r="BN13" s="43"/>
      <c r="BO13" s="43"/>
      <c r="BP13" s="43"/>
      <c r="BQ13" s="43"/>
      <c r="BR13" s="43"/>
      <c r="BS13" s="43"/>
      <c r="BT13" s="43"/>
      <c r="BU13" s="78"/>
      <c r="BV13" s="78"/>
      <c r="BW13" s="78"/>
      <c r="BX13" s="78"/>
      <c r="CC13" s="30"/>
    </row>
    <row r="14" spans="1:81" ht="12.75" customHeight="1" x14ac:dyDescent="0.2">
      <c r="CC14" s="58" t="s">
        <v>0</v>
      </c>
    </row>
    <row r="15" spans="1:81" ht="12.75" customHeight="1" x14ac:dyDescent="0.2">
      <c r="B15" s="21"/>
      <c r="C15" s="21"/>
      <c r="D15" s="21"/>
      <c r="CC15" s="58" t="s">
        <v>4</v>
      </c>
    </row>
    <row r="16" spans="1:81" ht="16.5" customHeight="1" x14ac:dyDescent="0.2">
      <c r="A16" s="3"/>
      <c r="B16" s="334" t="s">
        <v>40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6"/>
      <c r="BR16" s="111"/>
      <c r="BS16" s="111"/>
      <c r="BT16" s="111"/>
      <c r="CC16" s="43"/>
    </row>
    <row r="17" spans="1:76" ht="12.75" customHeight="1" x14ac:dyDescent="0.2">
      <c r="A17" s="3"/>
      <c r="B17" s="10" t="s">
        <v>2</v>
      </c>
      <c r="C17" s="11" t="s">
        <v>14</v>
      </c>
      <c r="D17" s="306" t="s">
        <v>13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46"/>
      <c r="P17" s="287" t="s">
        <v>29</v>
      </c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9"/>
      <c r="BP17" s="337" t="s">
        <v>34</v>
      </c>
      <c r="BQ17" s="337"/>
      <c r="BR17" s="117"/>
      <c r="BS17" s="117"/>
      <c r="BT17" s="117"/>
      <c r="BU17" s="79"/>
      <c r="BV17" s="79"/>
      <c r="BW17" s="79"/>
      <c r="BX17" s="79"/>
    </row>
    <row r="18" spans="1:76" ht="24.75" customHeight="1" x14ac:dyDescent="0.2">
      <c r="A18" s="3"/>
      <c r="B18" s="64">
        <v>1</v>
      </c>
      <c r="C18" s="48">
        <v>1</v>
      </c>
      <c r="D18" s="251" t="s">
        <v>45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3"/>
      <c r="O18" s="93"/>
      <c r="P18" s="256" t="s">
        <v>75</v>
      </c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8"/>
      <c r="BP18" s="262" t="s">
        <v>94</v>
      </c>
      <c r="BQ18" s="263"/>
      <c r="BR18" s="112"/>
      <c r="BS18" s="112"/>
      <c r="BT18" s="112"/>
      <c r="BU18" s="79"/>
      <c r="BV18" s="79"/>
      <c r="BW18" s="79"/>
      <c r="BX18" s="79"/>
    </row>
    <row r="19" spans="1:76" ht="25.5" customHeight="1" x14ac:dyDescent="0.2">
      <c r="A19" s="3"/>
      <c r="B19" s="64">
        <f>B18+1</f>
        <v>2</v>
      </c>
      <c r="C19" s="48">
        <v>1</v>
      </c>
      <c r="D19" s="251" t="s">
        <v>46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93"/>
      <c r="P19" s="259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1"/>
      <c r="BP19" s="264"/>
      <c r="BQ19" s="265"/>
      <c r="BR19" s="112"/>
      <c r="BS19" s="112"/>
      <c r="BT19" s="112"/>
      <c r="BU19" s="79"/>
      <c r="BV19" s="79"/>
      <c r="BW19" s="79"/>
      <c r="BX19" s="79"/>
    </row>
    <row r="20" spans="1:76" ht="25.5" customHeight="1" x14ac:dyDescent="0.2">
      <c r="A20" s="3"/>
      <c r="B20" s="64">
        <f t="shared" ref="B20:B47" si="0">B19+1</f>
        <v>3</v>
      </c>
      <c r="C20" s="48">
        <v>1</v>
      </c>
      <c r="D20" s="251" t="s">
        <v>47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93"/>
      <c r="P20" s="256" t="s">
        <v>76</v>
      </c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8"/>
      <c r="BP20" s="254" t="s">
        <v>95</v>
      </c>
      <c r="BQ20" s="255"/>
      <c r="BR20" s="113"/>
      <c r="BS20" s="113"/>
      <c r="BT20" s="113"/>
      <c r="BU20" s="79"/>
      <c r="BV20" s="79"/>
      <c r="BW20" s="79"/>
      <c r="BX20" s="79"/>
    </row>
    <row r="21" spans="1:76" ht="24" customHeight="1" x14ac:dyDescent="0.2">
      <c r="A21" s="3"/>
      <c r="B21" s="64">
        <f t="shared" si="0"/>
        <v>4</v>
      </c>
      <c r="C21" s="48">
        <v>1</v>
      </c>
      <c r="D21" s="251" t="s">
        <v>48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3"/>
      <c r="O21" s="93"/>
      <c r="P21" s="259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1"/>
      <c r="BP21" s="254" t="s">
        <v>97</v>
      </c>
      <c r="BQ21" s="255"/>
      <c r="BR21" s="113"/>
      <c r="BS21" s="113"/>
      <c r="BT21" s="113"/>
      <c r="BU21" s="79"/>
      <c r="BV21" s="79"/>
      <c r="BW21" s="79"/>
      <c r="BX21" s="79"/>
    </row>
    <row r="22" spans="1:76" ht="25.5" customHeight="1" x14ac:dyDescent="0.2">
      <c r="A22" s="3"/>
      <c r="B22" s="64">
        <f t="shared" si="0"/>
        <v>5</v>
      </c>
      <c r="C22" s="48">
        <v>1</v>
      </c>
      <c r="D22" s="251" t="s">
        <v>49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3"/>
      <c r="O22" s="93"/>
      <c r="P22" s="272" t="s">
        <v>77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4"/>
      <c r="BP22" s="254" t="s">
        <v>95</v>
      </c>
      <c r="BQ22" s="255"/>
      <c r="BR22" s="113"/>
      <c r="BS22" s="113"/>
      <c r="BT22" s="113"/>
      <c r="BU22" s="79"/>
      <c r="BV22" s="79"/>
      <c r="BW22" s="79"/>
      <c r="BX22" s="79"/>
    </row>
    <row r="23" spans="1:76" ht="26.25" customHeight="1" x14ac:dyDescent="0.2">
      <c r="A23" s="3"/>
      <c r="B23" s="64">
        <f t="shared" si="0"/>
        <v>6</v>
      </c>
      <c r="C23" s="48">
        <v>1</v>
      </c>
      <c r="D23" s="251" t="s">
        <v>50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3"/>
      <c r="O23" s="93"/>
      <c r="P23" s="256" t="s">
        <v>78</v>
      </c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8"/>
      <c r="BP23" s="254" t="s">
        <v>96</v>
      </c>
      <c r="BQ23" s="255"/>
      <c r="BR23" s="113"/>
      <c r="BS23" s="113"/>
      <c r="BT23" s="113"/>
      <c r="BU23" s="79"/>
      <c r="BV23" s="79"/>
      <c r="BW23" s="79"/>
      <c r="BX23" s="79"/>
    </row>
    <row r="24" spans="1:76" ht="25.5" customHeight="1" x14ac:dyDescent="0.2">
      <c r="A24" s="3"/>
      <c r="B24" s="64">
        <f t="shared" si="0"/>
        <v>7</v>
      </c>
      <c r="C24" s="48">
        <v>1</v>
      </c>
      <c r="D24" s="251" t="s">
        <v>51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3"/>
      <c r="O24" s="93"/>
      <c r="P24" s="259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1"/>
      <c r="BP24" s="254" t="s">
        <v>98</v>
      </c>
      <c r="BQ24" s="255"/>
      <c r="BR24" s="113"/>
      <c r="BS24" s="113"/>
      <c r="BT24" s="113"/>
      <c r="BU24" s="80"/>
      <c r="BV24" s="80"/>
      <c r="BW24" s="80"/>
      <c r="BX24" s="80"/>
    </row>
    <row r="25" spans="1:76" ht="27" customHeight="1" x14ac:dyDescent="0.2">
      <c r="A25" s="3"/>
      <c r="B25" s="64">
        <f t="shared" si="0"/>
        <v>8</v>
      </c>
      <c r="C25" s="47">
        <v>1</v>
      </c>
      <c r="D25" s="251" t="s">
        <v>52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3"/>
      <c r="O25" s="93"/>
      <c r="P25" s="256" t="s">
        <v>79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8"/>
      <c r="BP25" s="254" t="s">
        <v>95</v>
      </c>
      <c r="BQ25" s="255"/>
      <c r="BR25" s="113"/>
      <c r="BS25" s="113"/>
      <c r="BT25" s="113"/>
      <c r="BU25" s="80"/>
      <c r="BV25" s="80"/>
      <c r="BW25" s="80"/>
      <c r="BX25" s="80"/>
    </row>
    <row r="26" spans="1:76" ht="27" customHeight="1" x14ac:dyDescent="0.2">
      <c r="A26" s="3"/>
      <c r="B26" s="64">
        <f t="shared" si="0"/>
        <v>9</v>
      </c>
      <c r="C26" s="48">
        <v>1</v>
      </c>
      <c r="D26" s="251" t="s">
        <v>53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93"/>
      <c r="P26" s="259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1"/>
      <c r="BP26" s="266" t="s">
        <v>99</v>
      </c>
      <c r="BQ26" s="267"/>
      <c r="BR26" s="113"/>
      <c r="BS26" s="113"/>
      <c r="BT26" s="113"/>
      <c r="BU26" s="80"/>
      <c r="BV26" s="80"/>
      <c r="BW26" s="80"/>
      <c r="BX26" s="80"/>
    </row>
    <row r="27" spans="1:76" x14ac:dyDescent="0.2">
      <c r="A27" s="3"/>
      <c r="B27" s="64">
        <f t="shared" si="0"/>
        <v>10</v>
      </c>
      <c r="C27" s="48">
        <v>1</v>
      </c>
      <c r="D27" s="251" t="s">
        <v>54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3"/>
      <c r="O27" s="93"/>
      <c r="P27" s="272" t="s">
        <v>80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4"/>
      <c r="BP27" s="268"/>
      <c r="BQ27" s="269"/>
      <c r="BR27" s="113"/>
      <c r="BS27" s="113"/>
      <c r="BT27" s="113"/>
      <c r="BU27" s="80"/>
      <c r="BV27" s="80"/>
      <c r="BW27" s="80"/>
      <c r="BX27" s="80"/>
    </row>
    <row r="28" spans="1:76" ht="16.5" customHeight="1" x14ac:dyDescent="0.2">
      <c r="A28" s="3"/>
      <c r="B28" s="64">
        <f t="shared" si="0"/>
        <v>11</v>
      </c>
      <c r="C28" s="48">
        <v>1</v>
      </c>
      <c r="D28" s="251" t="s">
        <v>55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3"/>
      <c r="O28" s="93"/>
      <c r="P28" s="256" t="s">
        <v>82</v>
      </c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8"/>
      <c r="BP28" s="266" t="s">
        <v>98</v>
      </c>
      <c r="BQ28" s="267"/>
      <c r="BR28" s="113"/>
      <c r="BS28" s="113"/>
      <c r="BT28" s="113"/>
      <c r="BU28" s="80"/>
      <c r="BV28" s="80"/>
      <c r="BW28" s="80"/>
      <c r="BX28" s="80"/>
    </row>
    <row r="29" spans="1:76" ht="25.5" customHeight="1" x14ac:dyDescent="0.2">
      <c r="A29" s="3"/>
      <c r="B29" s="64">
        <f t="shared" si="0"/>
        <v>12</v>
      </c>
      <c r="C29" s="48">
        <v>1</v>
      </c>
      <c r="D29" s="251" t="s">
        <v>56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3"/>
      <c r="O29" s="93"/>
      <c r="P29" s="259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1"/>
      <c r="BP29" s="270"/>
      <c r="BQ29" s="271"/>
      <c r="BR29" s="113"/>
      <c r="BS29" s="113"/>
      <c r="BT29" s="113"/>
      <c r="BU29" s="80"/>
      <c r="BV29" s="80"/>
      <c r="BW29" s="80"/>
      <c r="BX29" s="80"/>
    </row>
    <row r="30" spans="1:76" ht="26.25" customHeight="1" x14ac:dyDescent="0.2">
      <c r="A30" s="3"/>
      <c r="B30" s="64">
        <f t="shared" si="0"/>
        <v>13</v>
      </c>
      <c r="C30" s="48">
        <v>1</v>
      </c>
      <c r="D30" s="251" t="s">
        <v>57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3"/>
      <c r="O30" s="93"/>
      <c r="P30" s="272" t="s">
        <v>83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4"/>
      <c r="BP30" s="268"/>
      <c r="BQ30" s="269"/>
      <c r="BR30" s="113"/>
      <c r="BS30" s="113"/>
      <c r="BT30" s="113"/>
      <c r="BU30" s="49"/>
      <c r="BV30" s="49"/>
      <c r="BW30" s="49"/>
      <c r="BX30" s="49"/>
    </row>
    <row r="31" spans="1:76" ht="15.75" customHeight="1" x14ac:dyDescent="0.2">
      <c r="A31" s="3"/>
      <c r="B31" s="64">
        <f t="shared" si="0"/>
        <v>14</v>
      </c>
      <c r="C31" s="48">
        <v>1</v>
      </c>
      <c r="D31" s="251" t="s">
        <v>58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93"/>
      <c r="P31" s="256" t="s">
        <v>84</v>
      </c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8"/>
      <c r="BP31" s="294" t="s">
        <v>94</v>
      </c>
      <c r="BQ31" s="295"/>
      <c r="BR31" s="112"/>
      <c r="BS31" s="112"/>
      <c r="BT31" s="112"/>
      <c r="BU31" s="49"/>
      <c r="BV31" s="49"/>
      <c r="BW31" s="49"/>
      <c r="BX31" s="49"/>
    </row>
    <row r="32" spans="1:76" ht="15.75" customHeight="1" x14ac:dyDescent="0.2">
      <c r="A32" s="3"/>
      <c r="B32" s="64">
        <f t="shared" si="0"/>
        <v>15</v>
      </c>
      <c r="C32" s="48">
        <v>1</v>
      </c>
      <c r="D32" s="251" t="s">
        <v>59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3"/>
      <c r="O32" s="93"/>
      <c r="P32" s="259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1"/>
      <c r="BP32" s="254" t="s">
        <v>95</v>
      </c>
      <c r="BQ32" s="255"/>
      <c r="BR32" s="113"/>
      <c r="BS32" s="113"/>
      <c r="BT32" s="113"/>
      <c r="BU32" s="49"/>
      <c r="BV32" s="49"/>
      <c r="BW32" s="49"/>
      <c r="BX32" s="49"/>
    </row>
    <row r="33" spans="1:81" ht="27" customHeight="1" x14ac:dyDescent="0.2">
      <c r="A33" s="3"/>
      <c r="B33" s="64">
        <f t="shared" si="0"/>
        <v>16</v>
      </c>
      <c r="C33" s="48">
        <v>1</v>
      </c>
      <c r="D33" s="251" t="s">
        <v>60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3"/>
      <c r="O33" s="93"/>
      <c r="P33" s="256" t="s">
        <v>85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8"/>
      <c r="BP33" s="266" t="s">
        <v>98</v>
      </c>
      <c r="BQ33" s="267"/>
      <c r="BR33" s="113"/>
      <c r="BS33" s="113"/>
      <c r="BT33" s="113"/>
      <c r="BU33" s="49"/>
      <c r="BV33" s="49"/>
      <c r="BW33" s="49"/>
      <c r="BX33" s="49"/>
    </row>
    <row r="34" spans="1:81" x14ac:dyDescent="0.2">
      <c r="A34" s="3"/>
      <c r="B34" s="64">
        <f t="shared" si="0"/>
        <v>17</v>
      </c>
      <c r="C34" s="48">
        <v>1</v>
      </c>
      <c r="D34" s="251" t="s">
        <v>61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3"/>
      <c r="O34" s="93"/>
      <c r="P34" s="259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1"/>
      <c r="BP34" s="270"/>
      <c r="BQ34" s="271"/>
      <c r="BR34" s="113"/>
      <c r="BS34" s="113"/>
      <c r="BT34" s="113"/>
      <c r="BU34" s="49"/>
      <c r="BV34" s="49"/>
      <c r="BW34" s="49"/>
      <c r="BX34" s="49"/>
    </row>
    <row r="35" spans="1:81" ht="27" customHeight="1" x14ac:dyDescent="0.2">
      <c r="A35" s="3"/>
      <c r="B35" s="64">
        <f t="shared" si="0"/>
        <v>18</v>
      </c>
      <c r="C35" s="48">
        <v>1</v>
      </c>
      <c r="D35" s="251" t="s">
        <v>62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93"/>
      <c r="P35" s="272" t="s">
        <v>86</v>
      </c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4"/>
      <c r="BP35" s="270"/>
      <c r="BQ35" s="271"/>
      <c r="BR35" s="113"/>
      <c r="BS35" s="113"/>
      <c r="BT35" s="113"/>
      <c r="BU35" s="49"/>
      <c r="BV35" s="49"/>
      <c r="BW35" s="49"/>
      <c r="BX35" s="49"/>
    </row>
    <row r="36" spans="1:81" ht="24.75" customHeight="1" x14ac:dyDescent="0.2">
      <c r="A36" s="3"/>
      <c r="B36" s="64">
        <f t="shared" si="0"/>
        <v>19</v>
      </c>
      <c r="C36" s="48">
        <v>1</v>
      </c>
      <c r="D36" s="251" t="s">
        <v>63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3"/>
      <c r="O36" s="93"/>
      <c r="P36" s="272" t="s">
        <v>87</v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4"/>
      <c r="BP36" s="270"/>
      <c r="BQ36" s="271"/>
      <c r="BR36" s="113"/>
      <c r="BS36" s="113"/>
      <c r="BT36" s="113"/>
      <c r="BU36" s="49"/>
      <c r="BV36" s="49"/>
      <c r="BW36" s="49"/>
      <c r="BX36" s="49"/>
    </row>
    <row r="37" spans="1:81" ht="12" customHeight="1" x14ac:dyDescent="0.2">
      <c r="A37" s="3"/>
      <c r="B37" s="64">
        <f t="shared" si="0"/>
        <v>20</v>
      </c>
      <c r="C37" s="48">
        <v>1</v>
      </c>
      <c r="D37" s="251" t="s">
        <v>64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3"/>
      <c r="O37" s="93"/>
      <c r="P37" s="272" t="s">
        <v>88</v>
      </c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4"/>
      <c r="BP37" s="268"/>
      <c r="BQ37" s="269"/>
      <c r="BR37" s="113"/>
      <c r="BS37" s="113"/>
      <c r="BT37" s="113"/>
      <c r="BU37" s="49"/>
      <c r="BV37" s="49"/>
      <c r="BW37" s="49"/>
      <c r="BX37" s="49"/>
    </row>
    <row r="38" spans="1:81" ht="15.75" customHeight="1" x14ac:dyDescent="0.2">
      <c r="A38" s="3"/>
      <c r="B38" s="64">
        <f t="shared" si="0"/>
        <v>21</v>
      </c>
      <c r="C38" s="48">
        <v>1</v>
      </c>
      <c r="D38" s="251" t="s">
        <v>65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3"/>
      <c r="O38" s="93"/>
      <c r="P38" s="256" t="s">
        <v>89</v>
      </c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8"/>
      <c r="BP38" s="254" t="s">
        <v>44</v>
      </c>
      <c r="BQ38" s="255"/>
      <c r="BR38" s="113"/>
      <c r="BS38" s="113"/>
      <c r="BT38" s="113"/>
      <c r="BU38" s="49"/>
      <c r="BV38" s="49"/>
      <c r="BW38" s="49"/>
      <c r="BX38" s="49"/>
    </row>
    <row r="39" spans="1:81" ht="26.25" customHeight="1" x14ac:dyDescent="0.2">
      <c r="A39" s="3"/>
      <c r="B39" s="64">
        <f t="shared" si="0"/>
        <v>22</v>
      </c>
      <c r="C39" s="48">
        <v>1</v>
      </c>
      <c r="D39" s="251" t="s">
        <v>66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93"/>
      <c r="P39" s="259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1"/>
      <c r="BP39" s="254" t="s">
        <v>100</v>
      </c>
      <c r="BQ39" s="255"/>
      <c r="BR39" s="113"/>
      <c r="BS39" s="113"/>
      <c r="BT39" s="113"/>
      <c r="BU39" s="79"/>
      <c r="BV39" s="79"/>
      <c r="BW39" s="79"/>
      <c r="BX39" s="79"/>
    </row>
    <row r="40" spans="1:81" ht="12" customHeight="1" x14ac:dyDescent="0.2">
      <c r="A40" s="3"/>
      <c r="B40" s="64">
        <f t="shared" si="0"/>
        <v>23</v>
      </c>
      <c r="C40" s="48">
        <v>1</v>
      </c>
      <c r="D40" s="251" t="s">
        <v>67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O40" s="93"/>
      <c r="P40" s="256" t="s">
        <v>90</v>
      </c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8"/>
      <c r="BP40" s="254" t="s">
        <v>101</v>
      </c>
      <c r="BQ40" s="255"/>
      <c r="BR40" s="113"/>
      <c r="BS40" s="113"/>
      <c r="BT40" s="113"/>
      <c r="BU40" s="79"/>
      <c r="BV40" s="79"/>
      <c r="BW40" s="79"/>
      <c r="BX40" s="79"/>
    </row>
    <row r="41" spans="1:81" ht="25.5" customHeight="1" x14ac:dyDescent="0.2">
      <c r="A41" s="3"/>
      <c r="B41" s="64">
        <f t="shared" si="0"/>
        <v>24</v>
      </c>
      <c r="C41" s="48">
        <v>1</v>
      </c>
      <c r="D41" s="251" t="s">
        <v>68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3"/>
      <c r="O41" s="93"/>
      <c r="P41" s="259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1"/>
      <c r="BP41" s="254" t="s">
        <v>95</v>
      </c>
      <c r="BQ41" s="255"/>
      <c r="BR41" s="113"/>
      <c r="BS41" s="113"/>
      <c r="BT41" s="113"/>
      <c r="BU41" s="79"/>
      <c r="BV41" s="79"/>
      <c r="BW41" s="79"/>
      <c r="BX41" s="79"/>
    </row>
    <row r="42" spans="1:81" ht="24.75" customHeight="1" x14ac:dyDescent="0.2">
      <c r="A42" s="3"/>
      <c r="B42" s="64">
        <f t="shared" si="0"/>
        <v>25</v>
      </c>
      <c r="C42" s="48">
        <v>1</v>
      </c>
      <c r="D42" s="251" t="s">
        <v>69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3"/>
      <c r="O42" s="93"/>
      <c r="P42" s="272" t="s">
        <v>91</v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4"/>
      <c r="BP42" s="254" t="s">
        <v>98</v>
      </c>
      <c r="BQ42" s="255"/>
      <c r="BR42" s="113"/>
      <c r="BS42" s="113"/>
      <c r="BT42" s="113"/>
      <c r="BU42" s="79"/>
      <c r="BV42" s="79"/>
      <c r="BW42" s="79"/>
      <c r="BX42" s="79"/>
    </row>
    <row r="43" spans="1:81" ht="14.25" customHeight="1" x14ac:dyDescent="0.2">
      <c r="A43" s="3"/>
      <c r="B43" s="64">
        <f t="shared" si="0"/>
        <v>26</v>
      </c>
      <c r="C43" s="48">
        <v>1</v>
      </c>
      <c r="D43" s="251" t="s">
        <v>70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93"/>
      <c r="P43" s="256" t="s">
        <v>92</v>
      </c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8"/>
      <c r="BP43" s="254" t="s">
        <v>97</v>
      </c>
      <c r="BQ43" s="255"/>
      <c r="BR43" s="113"/>
      <c r="BS43" s="113"/>
      <c r="BT43" s="113"/>
      <c r="BU43" s="49"/>
      <c r="BV43" s="49"/>
      <c r="BW43" s="49"/>
      <c r="BX43" s="49"/>
    </row>
    <row r="44" spans="1:81" ht="14.25" customHeight="1" x14ac:dyDescent="0.2">
      <c r="A44" s="3"/>
      <c r="B44" s="64">
        <f t="shared" si="0"/>
        <v>27</v>
      </c>
      <c r="C44" s="48">
        <v>1</v>
      </c>
      <c r="D44" s="251" t="s">
        <v>71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3"/>
      <c r="O44" s="93"/>
      <c r="P44" s="259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1"/>
      <c r="BP44" s="254" t="s">
        <v>98</v>
      </c>
      <c r="BQ44" s="255"/>
      <c r="BR44" s="113"/>
      <c r="BS44" s="113"/>
      <c r="BT44" s="113"/>
      <c r="BU44" s="79"/>
      <c r="BV44" s="79"/>
      <c r="BW44" s="79"/>
      <c r="BX44" s="79"/>
    </row>
    <row r="45" spans="1:81" ht="28.5" customHeight="1" x14ac:dyDescent="0.2">
      <c r="A45" s="3"/>
      <c r="B45" s="64">
        <f t="shared" si="0"/>
        <v>28</v>
      </c>
      <c r="C45" s="48">
        <v>1</v>
      </c>
      <c r="D45" s="251" t="s">
        <v>72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3"/>
      <c r="O45" s="93"/>
      <c r="P45" s="256" t="s">
        <v>93</v>
      </c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8"/>
      <c r="BP45" s="254" t="s">
        <v>102</v>
      </c>
      <c r="BQ45" s="255"/>
      <c r="BR45" s="113"/>
      <c r="BS45" s="113"/>
      <c r="BT45" s="113"/>
      <c r="BU45" s="79"/>
      <c r="BV45" s="79"/>
      <c r="BW45" s="79"/>
      <c r="BX45" s="79"/>
    </row>
    <row r="46" spans="1:81" ht="27" customHeight="1" x14ac:dyDescent="0.2">
      <c r="A46" s="3"/>
      <c r="B46" s="64">
        <f t="shared" si="0"/>
        <v>29</v>
      </c>
      <c r="C46" s="48">
        <v>1</v>
      </c>
      <c r="D46" s="251" t="s">
        <v>73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3"/>
      <c r="O46" s="93"/>
      <c r="P46" s="259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1"/>
      <c r="BP46" s="254" t="s">
        <v>103</v>
      </c>
      <c r="BQ46" s="255"/>
      <c r="BR46" s="113"/>
      <c r="BS46" s="113"/>
      <c r="BT46" s="113"/>
      <c r="BU46" s="49"/>
      <c r="BV46" s="49"/>
      <c r="BW46" s="49"/>
      <c r="BX46" s="49"/>
    </row>
    <row r="47" spans="1:81" ht="25.5" customHeight="1" x14ac:dyDescent="0.2">
      <c r="A47" s="3"/>
      <c r="B47" s="105">
        <f t="shared" si="0"/>
        <v>30</v>
      </c>
      <c r="C47" s="106">
        <v>2</v>
      </c>
      <c r="D47" s="251" t="s">
        <v>74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3"/>
      <c r="O47" s="93"/>
      <c r="P47" s="272" t="s">
        <v>81</v>
      </c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4"/>
      <c r="BP47" s="254" t="s">
        <v>101</v>
      </c>
      <c r="BQ47" s="255"/>
      <c r="BR47" s="113"/>
      <c r="BS47" s="113"/>
      <c r="BT47" s="113"/>
      <c r="BU47" s="49"/>
      <c r="BV47" s="49"/>
      <c r="BW47" s="49"/>
      <c r="BX47" s="49"/>
    </row>
    <row r="48" spans="1:81" ht="12.75" customHeight="1" x14ac:dyDescent="0.2">
      <c r="A48" s="3"/>
      <c r="B48" s="64" t="s">
        <v>20</v>
      </c>
      <c r="C48" s="64">
        <f>SUM(C18:C47)</f>
        <v>31</v>
      </c>
      <c r="D48" s="12"/>
      <c r="E48" s="24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</row>
    <row r="49" spans="1:77" ht="12.75" customHeight="1" x14ac:dyDescent="0.2">
      <c r="B49" s="104"/>
      <c r="C49" s="104"/>
    </row>
    <row r="50" spans="1:77" ht="12.75" customHeight="1" x14ac:dyDescent="0.2">
      <c r="D50" s="2"/>
      <c r="E50" s="23"/>
      <c r="F50" s="94">
        <v>250</v>
      </c>
      <c r="G50" s="95"/>
      <c r="H50" s="96">
        <f>F50/F52</f>
        <v>13.440860215053766</v>
      </c>
    </row>
    <row r="51" spans="1:77" ht="12.75" customHeight="1" x14ac:dyDescent="0.2">
      <c r="C51" s="3"/>
      <c r="D51" s="301" t="s">
        <v>7</v>
      </c>
      <c r="E51" s="303"/>
      <c r="F51" s="5">
        <f>C48</f>
        <v>31</v>
      </c>
      <c r="G51" s="35"/>
      <c r="H51" s="21"/>
      <c r="I51" s="21"/>
    </row>
    <row r="52" spans="1:77" ht="12.75" customHeight="1" x14ac:dyDescent="0.2">
      <c r="C52" s="3"/>
      <c r="D52" s="301" t="s">
        <v>10</v>
      </c>
      <c r="E52" s="303"/>
      <c r="F52" s="5">
        <f>F51*0.6</f>
        <v>18.599999999999998</v>
      </c>
      <c r="G52" s="35"/>
      <c r="H52" s="21"/>
      <c r="I52" s="21"/>
    </row>
    <row r="53" spans="1:77" ht="12.75" customHeight="1" x14ac:dyDescent="0.2">
      <c r="D53" s="9"/>
      <c r="E53" s="24"/>
      <c r="F53" s="13"/>
      <c r="G53" s="32"/>
      <c r="H53" s="2"/>
      <c r="I53" s="2"/>
      <c r="J53" s="2"/>
      <c r="K53" s="2"/>
      <c r="L53" s="2"/>
      <c r="M53" s="2"/>
      <c r="N53" s="23"/>
      <c r="O53" s="2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3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1"/>
      <c r="BS53" s="21"/>
      <c r="BT53" s="21"/>
      <c r="BU53" s="21"/>
      <c r="BV53" s="21"/>
      <c r="BW53" s="21"/>
      <c r="BX53" s="21"/>
    </row>
    <row r="54" spans="1:77" ht="12.75" customHeight="1" x14ac:dyDescent="0.2">
      <c r="B54" s="21"/>
      <c r="C54" s="21"/>
      <c r="D54" s="21"/>
      <c r="E54" s="60"/>
      <c r="F54" s="307" t="s">
        <v>21</v>
      </c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8"/>
      <c r="BK54" s="308"/>
      <c r="BL54" s="308"/>
      <c r="BM54" s="331" t="s">
        <v>26</v>
      </c>
      <c r="BN54" s="331" t="s">
        <v>27</v>
      </c>
      <c r="BO54" s="325" t="s">
        <v>36</v>
      </c>
      <c r="BP54" s="328" t="s">
        <v>18</v>
      </c>
      <c r="BQ54" s="319" t="s">
        <v>16</v>
      </c>
      <c r="BR54" s="115"/>
      <c r="BS54" s="115"/>
      <c r="BT54" s="115"/>
      <c r="BU54" s="114"/>
      <c r="BV54" s="316" t="s">
        <v>112</v>
      </c>
      <c r="BW54" s="316" t="s">
        <v>113</v>
      </c>
      <c r="BX54" s="316" t="s">
        <v>114</v>
      </c>
      <c r="BY54" s="8"/>
    </row>
    <row r="55" spans="1:77" ht="12.75" hidden="1" customHeight="1" x14ac:dyDescent="0.2">
      <c r="B55" s="21"/>
      <c r="C55" s="21"/>
      <c r="D55" s="21"/>
      <c r="E55" s="61" t="s">
        <v>30</v>
      </c>
      <c r="F55" s="7" t="s">
        <v>31</v>
      </c>
      <c r="G55" s="7"/>
      <c r="H55" s="7" t="s">
        <v>32</v>
      </c>
      <c r="I55" s="7"/>
      <c r="J55" s="7" t="s">
        <v>32</v>
      </c>
      <c r="K55" s="7"/>
      <c r="L55" s="7" t="s">
        <v>0</v>
      </c>
      <c r="M55" s="7"/>
      <c r="N55" s="7" t="s">
        <v>0</v>
      </c>
      <c r="O55" s="7"/>
      <c r="P55" s="7" t="s">
        <v>31</v>
      </c>
      <c r="Q55" s="7"/>
      <c r="R55" s="7" t="s">
        <v>0</v>
      </c>
      <c r="S55" s="7"/>
      <c r="T55" s="7" t="s">
        <v>32</v>
      </c>
      <c r="U55" s="7"/>
      <c r="V55" s="7" t="s">
        <v>33</v>
      </c>
      <c r="W55" s="7"/>
      <c r="X55" s="7" t="s">
        <v>32</v>
      </c>
      <c r="Y55" s="7"/>
      <c r="Z55" s="7" t="s">
        <v>32</v>
      </c>
      <c r="AA55" s="7"/>
      <c r="AB55" s="7" t="s">
        <v>31</v>
      </c>
      <c r="AC55" s="7"/>
      <c r="AD55" s="7" t="s">
        <v>32</v>
      </c>
      <c r="AE55" s="7"/>
      <c r="AF55" s="7" t="s">
        <v>33</v>
      </c>
      <c r="AG55" s="7"/>
      <c r="AH55" s="7" t="s">
        <v>33</v>
      </c>
      <c r="AI55" s="7"/>
      <c r="AJ55" s="7" t="s">
        <v>33</v>
      </c>
      <c r="AK55" s="7"/>
      <c r="AL55" s="7" t="s">
        <v>0</v>
      </c>
      <c r="AM55" s="7"/>
      <c r="AN55" s="7" t="s">
        <v>31</v>
      </c>
      <c r="AO55" s="7"/>
      <c r="AP55" s="7" t="s">
        <v>32</v>
      </c>
      <c r="AQ55" s="7"/>
      <c r="AR55" s="7" t="s">
        <v>31</v>
      </c>
      <c r="AS55" s="7"/>
      <c r="AT55" s="7" t="s">
        <v>0</v>
      </c>
      <c r="AU55" s="7"/>
      <c r="AV55" s="7" t="s">
        <v>33</v>
      </c>
      <c r="AW55" s="7"/>
      <c r="AX55" s="7" t="s">
        <v>33</v>
      </c>
      <c r="AY55" s="7"/>
      <c r="AZ55" s="7" t="s">
        <v>0</v>
      </c>
      <c r="BA55" s="7"/>
      <c r="BB55" s="7" t="s">
        <v>0</v>
      </c>
      <c r="BC55" s="7"/>
      <c r="BD55" s="7" t="s">
        <v>31</v>
      </c>
      <c r="BE55" s="7"/>
      <c r="BF55" s="7" t="s">
        <v>33</v>
      </c>
      <c r="BG55" s="7"/>
      <c r="BH55" s="7" t="s">
        <v>32</v>
      </c>
      <c r="BI55" s="7"/>
      <c r="BJ55" s="7" t="s">
        <v>31</v>
      </c>
      <c r="BK55" s="7"/>
      <c r="BL55" s="246"/>
      <c r="BM55" s="332"/>
      <c r="BN55" s="332"/>
      <c r="BO55" s="326"/>
      <c r="BP55" s="329"/>
      <c r="BQ55" s="319"/>
      <c r="BR55" s="115"/>
      <c r="BS55" s="115"/>
      <c r="BT55" s="115"/>
      <c r="BU55" s="114"/>
      <c r="BV55" s="317"/>
      <c r="BW55" s="317"/>
      <c r="BX55" s="317"/>
      <c r="BY55" s="8"/>
    </row>
    <row r="56" spans="1:77" ht="12.75" hidden="1" customHeight="1" x14ac:dyDescent="0.2">
      <c r="B56" s="2"/>
      <c r="C56" s="2"/>
      <c r="D56" s="2"/>
      <c r="E56" s="61"/>
      <c r="F56" s="7">
        <v>1</v>
      </c>
      <c r="G56" s="7"/>
      <c r="H56" s="7">
        <v>1</v>
      </c>
      <c r="I56" s="7"/>
      <c r="J56" s="7">
        <v>1</v>
      </c>
      <c r="K56" s="7"/>
      <c r="L56" s="7">
        <v>1</v>
      </c>
      <c r="M56" s="7"/>
      <c r="N56" s="7">
        <v>1</v>
      </c>
      <c r="O56" s="7"/>
      <c r="P56" s="7">
        <v>1</v>
      </c>
      <c r="Q56" s="7"/>
      <c r="R56" s="7">
        <v>1</v>
      </c>
      <c r="S56" s="7"/>
      <c r="T56" s="7">
        <v>1</v>
      </c>
      <c r="U56" s="7"/>
      <c r="V56" s="7">
        <v>1</v>
      </c>
      <c r="W56" s="7"/>
      <c r="X56" s="7">
        <v>1</v>
      </c>
      <c r="Y56" s="7"/>
      <c r="Z56" s="7">
        <v>1</v>
      </c>
      <c r="AA56" s="7"/>
      <c r="AB56" s="7">
        <v>1</v>
      </c>
      <c r="AC56" s="7"/>
      <c r="AD56" s="7">
        <v>1</v>
      </c>
      <c r="AE56" s="7"/>
      <c r="AF56" s="7">
        <v>1</v>
      </c>
      <c r="AG56" s="7"/>
      <c r="AH56" s="7">
        <v>1</v>
      </c>
      <c r="AI56" s="7"/>
      <c r="AJ56" s="7">
        <v>1</v>
      </c>
      <c r="AK56" s="7"/>
      <c r="AL56" s="7">
        <v>1</v>
      </c>
      <c r="AM56" s="7"/>
      <c r="AN56" s="7">
        <v>1</v>
      </c>
      <c r="AO56" s="7"/>
      <c r="AP56" s="7">
        <v>1</v>
      </c>
      <c r="AQ56" s="7"/>
      <c r="AR56" s="7">
        <v>1</v>
      </c>
      <c r="AS56" s="7"/>
      <c r="AT56" s="7">
        <v>1</v>
      </c>
      <c r="AU56" s="7"/>
      <c r="AV56" s="7">
        <v>1</v>
      </c>
      <c r="AW56" s="7"/>
      <c r="AX56" s="7">
        <v>1</v>
      </c>
      <c r="AY56" s="7"/>
      <c r="AZ56" s="7">
        <v>1</v>
      </c>
      <c r="BA56" s="7"/>
      <c r="BB56" s="7">
        <v>1</v>
      </c>
      <c r="BC56" s="7"/>
      <c r="BD56" s="7">
        <v>1</v>
      </c>
      <c r="BE56" s="7"/>
      <c r="BF56" s="7">
        <v>1</v>
      </c>
      <c r="BG56" s="7"/>
      <c r="BH56" s="7">
        <v>1</v>
      </c>
      <c r="BI56" s="7"/>
      <c r="BJ56" s="65">
        <v>1</v>
      </c>
      <c r="BK56" s="65"/>
      <c r="BL56" s="65">
        <v>2</v>
      </c>
      <c r="BM56" s="332"/>
      <c r="BN56" s="332"/>
      <c r="BO56" s="326"/>
      <c r="BP56" s="329"/>
      <c r="BQ56" s="319"/>
      <c r="BR56" s="115"/>
      <c r="BS56" s="115"/>
      <c r="BT56" s="115"/>
      <c r="BU56" s="114"/>
      <c r="BV56" s="317"/>
      <c r="BW56" s="317"/>
      <c r="BX56" s="317"/>
      <c r="BY56" s="8"/>
    </row>
    <row r="57" spans="1:77" ht="38.25" customHeight="1" x14ac:dyDescent="0.2">
      <c r="A57" s="3"/>
      <c r="B57" s="20" t="s">
        <v>8</v>
      </c>
      <c r="C57" s="309" t="s">
        <v>12</v>
      </c>
      <c r="D57" s="309"/>
      <c r="E57" s="53" t="s">
        <v>25</v>
      </c>
      <c r="F57" s="29">
        <v>1</v>
      </c>
      <c r="G57" s="59"/>
      <c r="H57" s="29">
        <v>2</v>
      </c>
      <c r="I57" s="29"/>
      <c r="J57" s="29">
        <v>3</v>
      </c>
      <c r="K57" s="29"/>
      <c r="L57" s="29">
        <v>4</v>
      </c>
      <c r="M57" s="29"/>
      <c r="N57" s="29">
        <v>5</v>
      </c>
      <c r="O57" s="29"/>
      <c r="P57" s="29">
        <v>6</v>
      </c>
      <c r="Q57" s="29"/>
      <c r="R57" s="29">
        <v>7</v>
      </c>
      <c r="S57" s="29"/>
      <c r="T57" s="29">
        <v>8</v>
      </c>
      <c r="U57" s="29"/>
      <c r="V57" s="29">
        <v>9</v>
      </c>
      <c r="W57" s="29"/>
      <c r="X57" s="29">
        <v>10</v>
      </c>
      <c r="Y57" s="29"/>
      <c r="Z57" s="29">
        <v>11</v>
      </c>
      <c r="AA57" s="29"/>
      <c r="AB57" s="29">
        <v>12</v>
      </c>
      <c r="AC57" s="29"/>
      <c r="AD57" s="29">
        <v>13</v>
      </c>
      <c r="AE57" s="29"/>
      <c r="AF57" s="29">
        <v>14</v>
      </c>
      <c r="AG57" s="29"/>
      <c r="AH57" s="29">
        <v>15</v>
      </c>
      <c r="AI57" s="29"/>
      <c r="AJ57" s="29">
        <v>16</v>
      </c>
      <c r="AK57" s="29"/>
      <c r="AL57" s="29">
        <v>17</v>
      </c>
      <c r="AM57" s="29"/>
      <c r="AN57" s="29">
        <v>18</v>
      </c>
      <c r="AO57" s="29"/>
      <c r="AP57" s="29">
        <v>19</v>
      </c>
      <c r="AQ57" s="29"/>
      <c r="AR57" s="29">
        <v>20</v>
      </c>
      <c r="AS57" s="29"/>
      <c r="AT57" s="29">
        <v>21</v>
      </c>
      <c r="AU57" s="29"/>
      <c r="AV57" s="29">
        <v>22</v>
      </c>
      <c r="AW57" s="29"/>
      <c r="AX57" s="29">
        <v>23</v>
      </c>
      <c r="AY57" s="29"/>
      <c r="AZ57" s="29">
        <v>24</v>
      </c>
      <c r="BA57" s="29"/>
      <c r="BB57" s="29">
        <v>25</v>
      </c>
      <c r="BC57" s="29"/>
      <c r="BD57" s="29">
        <v>26</v>
      </c>
      <c r="BE57" s="29"/>
      <c r="BF57" s="29">
        <v>27</v>
      </c>
      <c r="BG57" s="29"/>
      <c r="BH57" s="29">
        <v>28</v>
      </c>
      <c r="BI57" s="29"/>
      <c r="BJ57" s="29">
        <v>29</v>
      </c>
      <c r="BK57" s="29"/>
      <c r="BL57" s="248">
        <v>30</v>
      </c>
      <c r="BM57" s="333"/>
      <c r="BN57" s="333"/>
      <c r="BO57" s="327"/>
      <c r="BP57" s="330"/>
      <c r="BQ57" s="319"/>
      <c r="BR57" s="239" t="s">
        <v>117</v>
      </c>
      <c r="BS57" s="239" t="s">
        <v>118</v>
      </c>
      <c r="BT57" s="239" t="s">
        <v>119</v>
      </c>
      <c r="BU57" s="114"/>
      <c r="BV57" s="318"/>
      <c r="BW57" s="318"/>
      <c r="BX57" s="318"/>
      <c r="BY57" s="8"/>
    </row>
    <row r="58" spans="1:77" ht="12.75" customHeight="1" x14ac:dyDescent="0.2">
      <c r="A58" s="3"/>
      <c r="B58" s="5">
        <v>1</v>
      </c>
      <c r="C58" s="278" t="s">
        <v>232</v>
      </c>
      <c r="D58" s="279" t="s">
        <v>232</v>
      </c>
      <c r="E58" s="22" t="s">
        <v>4</v>
      </c>
      <c r="F58" s="88"/>
      <c r="G58" s="89">
        <f t="shared" ref="G58:G102" si="1">IF(F58=$F$55,$F$56,0)</f>
        <v>0</v>
      </c>
      <c r="H58" s="88"/>
      <c r="I58" s="89">
        <f t="shared" ref="I58:I102" si="2">IF(H58=$H$55,$H$56,0)</f>
        <v>0</v>
      </c>
      <c r="J58" s="88"/>
      <c r="K58" s="89">
        <f t="shared" ref="K58:K102" si="3">IF(J58=$J$55,$J$56,0)</f>
        <v>0</v>
      </c>
      <c r="L58" s="88"/>
      <c r="M58" s="89">
        <f t="shared" ref="M58:M102" si="4">IF(L58=$L$55,$L$56,0)</f>
        <v>0</v>
      </c>
      <c r="N58" s="88"/>
      <c r="O58" s="89">
        <f t="shared" ref="O58:O102" si="5">IF(N58=$N$55,$N$56,0)</f>
        <v>0</v>
      </c>
      <c r="P58" s="88"/>
      <c r="Q58" s="89">
        <f t="shared" ref="Q58:Q102" si="6">IF(P58=$P$55,$P$56,0)</f>
        <v>0</v>
      </c>
      <c r="R58" s="88"/>
      <c r="S58" s="89">
        <f t="shared" ref="S58:S102" si="7">IF(R58=$R$55,$R$56,0)</f>
        <v>0</v>
      </c>
      <c r="T58" s="88"/>
      <c r="U58" s="89">
        <f t="shared" ref="U58:U102" si="8">IF(T58=$T$55,$T$56,0)</f>
        <v>0</v>
      </c>
      <c r="V58" s="88"/>
      <c r="W58" s="89">
        <f t="shared" ref="W58:W102" si="9">IF(V58=$V$55,$V$56,0)</f>
        <v>0</v>
      </c>
      <c r="X58" s="88"/>
      <c r="Y58" s="89">
        <f t="shared" ref="Y58:Y102" si="10">IF(X58=$X$55,$X$56,0)</f>
        <v>0</v>
      </c>
      <c r="Z58" s="88"/>
      <c r="AA58" s="89">
        <f t="shared" ref="AA58:AA102" si="11">IF(Z58=$Z$55,$Z$56,0)</f>
        <v>0</v>
      </c>
      <c r="AB58" s="88"/>
      <c r="AC58" s="89">
        <f t="shared" ref="AC58:AC102" si="12">IF(AB58=$AB$55,$AB$56,0)</f>
        <v>0</v>
      </c>
      <c r="AD58" s="88"/>
      <c r="AE58" s="89">
        <f t="shared" ref="AE58:AE102" si="13">IF(AD58=$AD$55,$AD$56,0)</f>
        <v>0</v>
      </c>
      <c r="AF58" s="88"/>
      <c r="AG58" s="89">
        <f t="shared" ref="AG58:AG102" si="14">IF(AF58=$AF$55,$AF$56,0)</f>
        <v>0</v>
      </c>
      <c r="AH58" s="88"/>
      <c r="AI58" s="89">
        <f t="shared" ref="AI58:AI102" si="15">IF(AH58=$AH$55,$AH$56,0)</f>
        <v>0</v>
      </c>
      <c r="AJ58" s="88"/>
      <c r="AK58" s="89">
        <f t="shared" ref="AK58:AK102" si="16">IF(AJ58=$AJ$55,$AJ$56,0)</f>
        <v>0</v>
      </c>
      <c r="AL58" s="88"/>
      <c r="AM58" s="89">
        <f t="shared" ref="AM58:AM102" si="17">IF(AL58=$AL$55,$AL$56,0)</f>
        <v>0</v>
      </c>
      <c r="AN58" s="88"/>
      <c r="AO58" s="89">
        <f t="shared" ref="AO58:AO102" si="18">IF(AN58=$AN$55,$AN$56,0)</f>
        <v>0</v>
      </c>
      <c r="AP58" s="88"/>
      <c r="AQ58" s="89">
        <f t="shared" ref="AQ58:AQ102" si="19">IF(AP58=$AP$55,$AP$56,0)</f>
        <v>0</v>
      </c>
      <c r="AR58" s="88"/>
      <c r="AS58" s="89">
        <f t="shared" ref="AS58:AS102" si="20">IF(AR58=$AR$55,$AR$56,0)</f>
        <v>0</v>
      </c>
      <c r="AT58" s="88"/>
      <c r="AU58" s="89">
        <f t="shared" ref="AU58:AU102" si="21">IF(AT58=$AT$55,$AT$56,0)</f>
        <v>0</v>
      </c>
      <c r="AV58" s="88"/>
      <c r="AW58" s="89">
        <f t="shared" ref="AW58:AW102" si="22">IF(AV58=$AV$55,$AV$56,0)</f>
        <v>0</v>
      </c>
      <c r="AX58" s="88"/>
      <c r="AY58" s="89">
        <f t="shared" ref="AY58:AY102" si="23">IF(AX58=$AX$55,$AX$56,0)</f>
        <v>0</v>
      </c>
      <c r="AZ58" s="88"/>
      <c r="BA58" s="89">
        <f t="shared" ref="BA58:BA102" si="24">IF(AZ58=$AZ$55,$AZ$56,0)</f>
        <v>0</v>
      </c>
      <c r="BB58" s="88"/>
      <c r="BC58" s="89">
        <f t="shared" ref="BC58:BC102" si="25">IF(BB58=$BB$55,$BB$56,0)</f>
        <v>0</v>
      </c>
      <c r="BD58" s="88"/>
      <c r="BE58" s="89">
        <f t="shared" ref="BE58:BE102" si="26">IF(BD58=$BD$55,$BD$56,0)</f>
        <v>0</v>
      </c>
      <c r="BF58" s="88"/>
      <c r="BG58" s="89">
        <f t="shared" ref="BG58:BG102" si="27">IF(BF58=$BF$55,$BF$56,0)</f>
        <v>0</v>
      </c>
      <c r="BH58" s="88"/>
      <c r="BI58" s="89">
        <f t="shared" ref="BI58:BI102" si="28">IF(BH58=$BH$55,$BH$56,0)</f>
        <v>0</v>
      </c>
      <c r="BJ58" s="88"/>
      <c r="BK58" s="89">
        <f t="shared" ref="BK58:BK102" si="29">IF(BJ58=$BJ$55,$BJ$56,0)</f>
        <v>0</v>
      </c>
      <c r="BL58" s="249"/>
      <c r="BM58" s="5">
        <f>IF((E58="P"),SUM(F58:BL58),0)</f>
        <v>0</v>
      </c>
      <c r="BN58" s="14">
        <f t="shared" ref="BN58:BN104" si="30">(BM58*100)/F$51</f>
        <v>0</v>
      </c>
      <c r="BO58" s="92">
        <f>BM58*$H$50</f>
        <v>0</v>
      </c>
      <c r="BP58" s="15">
        <f>IF(BM58&gt;=F$52,0.24193548*BM58-0.5,0.10752688*BM58+2)</f>
        <v>2</v>
      </c>
      <c r="BQ58" s="5" t="str">
        <f>IF($E$58:$E$104="P",IF(AND((BN58&lt;50),(BN58&gt;=0)),"INICIAL",IF(AND((BN58&lt;80),(BN58&gt;49)),"INTERMEDIO",IF(AND((BN58&lt;=100),(BN58&gt;79)),"AVANZADO"))),0)</f>
        <v>INICIAL</v>
      </c>
      <c r="BR58" s="240">
        <f>IF((E58="P"),IFERROR(ROUND(BP58-$BP$107,1),""),"")</f>
        <v>0</v>
      </c>
      <c r="BS58" s="240">
        <f>IF((E58="P"),IFERROR(ROUND(POWER(BR58,2),3),""),"")</f>
        <v>0</v>
      </c>
      <c r="BT58" s="240">
        <f>SUM(BS58:BS104)</f>
        <v>0</v>
      </c>
      <c r="BU58" s="82"/>
      <c r="BV58" s="5">
        <f>IF(BN58:BN104&lt;"49",COUNTIF($BQ$58:$BQ$104,"INICIAL"))</f>
        <v>1</v>
      </c>
      <c r="BW58" s="5">
        <f>COUNTIF($BQ$58:$BQ$104,"INTERMEDIO")</f>
        <v>0</v>
      </c>
      <c r="BX58" s="5">
        <f>COUNTIF($BQ$58:$BQ$104,"AVANZADO")</f>
        <v>0</v>
      </c>
      <c r="BY58" s="8"/>
    </row>
    <row r="59" spans="1:77" ht="12.75" customHeight="1" x14ac:dyDescent="0.2">
      <c r="A59" s="3"/>
      <c r="B59" s="5">
        <v>2</v>
      </c>
      <c r="C59" s="278" t="s">
        <v>233</v>
      </c>
      <c r="D59" s="279" t="s">
        <v>233</v>
      </c>
      <c r="E59" s="22"/>
      <c r="F59" s="88"/>
      <c r="G59" s="89">
        <f t="shared" si="1"/>
        <v>0</v>
      </c>
      <c r="H59" s="88"/>
      <c r="I59" s="89">
        <f t="shared" si="2"/>
        <v>0</v>
      </c>
      <c r="J59" s="88"/>
      <c r="K59" s="89">
        <f t="shared" si="3"/>
        <v>0</v>
      </c>
      <c r="L59" s="88"/>
      <c r="M59" s="89">
        <f t="shared" si="4"/>
        <v>0</v>
      </c>
      <c r="N59" s="88"/>
      <c r="O59" s="89">
        <f t="shared" si="5"/>
        <v>0</v>
      </c>
      <c r="P59" s="88"/>
      <c r="Q59" s="89">
        <f t="shared" si="6"/>
        <v>0</v>
      </c>
      <c r="R59" s="88"/>
      <c r="S59" s="89">
        <f t="shared" si="7"/>
        <v>0</v>
      </c>
      <c r="T59" s="88"/>
      <c r="U59" s="89">
        <f t="shared" si="8"/>
        <v>0</v>
      </c>
      <c r="V59" s="88"/>
      <c r="W59" s="89">
        <f t="shared" si="9"/>
        <v>0</v>
      </c>
      <c r="X59" s="88"/>
      <c r="Y59" s="89">
        <f t="shared" si="10"/>
        <v>0</v>
      </c>
      <c r="Z59" s="88"/>
      <c r="AA59" s="89">
        <f t="shared" si="11"/>
        <v>0</v>
      </c>
      <c r="AB59" s="88"/>
      <c r="AC59" s="89">
        <f t="shared" si="12"/>
        <v>0</v>
      </c>
      <c r="AD59" s="88"/>
      <c r="AE59" s="89">
        <f t="shared" si="13"/>
        <v>0</v>
      </c>
      <c r="AF59" s="88"/>
      <c r="AG59" s="89">
        <f t="shared" si="14"/>
        <v>0</v>
      </c>
      <c r="AH59" s="88"/>
      <c r="AI59" s="89">
        <f t="shared" si="15"/>
        <v>0</v>
      </c>
      <c r="AJ59" s="88"/>
      <c r="AK59" s="89">
        <f t="shared" si="16"/>
        <v>0</v>
      </c>
      <c r="AL59" s="88"/>
      <c r="AM59" s="89">
        <f t="shared" si="17"/>
        <v>0</v>
      </c>
      <c r="AN59" s="88"/>
      <c r="AO59" s="89">
        <f t="shared" si="18"/>
        <v>0</v>
      </c>
      <c r="AP59" s="88"/>
      <c r="AQ59" s="89">
        <f t="shared" si="19"/>
        <v>0</v>
      </c>
      <c r="AR59" s="88"/>
      <c r="AS59" s="89">
        <f t="shared" si="20"/>
        <v>0</v>
      </c>
      <c r="AT59" s="88"/>
      <c r="AU59" s="89">
        <f t="shared" si="21"/>
        <v>0</v>
      </c>
      <c r="AV59" s="88"/>
      <c r="AW59" s="89">
        <f t="shared" si="22"/>
        <v>0</v>
      </c>
      <c r="AX59" s="88"/>
      <c r="AY59" s="89">
        <f t="shared" si="23"/>
        <v>0</v>
      </c>
      <c r="AZ59" s="88"/>
      <c r="BA59" s="89">
        <f t="shared" si="24"/>
        <v>0</v>
      </c>
      <c r="BB59" s="88"/>
      <c r="BC59" s="89">
        <f t="shared" si="25"/>
        <v>0</v>
      </c>
      <c r="BD59" s="88"/>
      <c r="BE59" s="89">
        <f t="shared" si="26"/>
        <v>0</v>
      </c>
      <c r="BF59" s="88"/>
      <c r="BG59" s="89">
        <f t="shared" si="27"/>
        <v>0</v>
      </c>
      <c r="BH59" s="88"/>
      <c r="BI59" s="89">
        <f t="shared" si="28"/>
        <v>0</v>
      </c>
      <c r="BJ59" s="88"/>
      <c r="BK59" s="89">
        <f t="shared" si="29"/>
        <v>0</v>
      </c>
      <c r="BL59" s="249"/>
      <c r="BM59" s="5">
        <f t="shared" ref="BM59:BM104" si="31">IF((E59="P"),SUM(F59:BL59),0)</f>
        <v>0</v>
      </c>
      <c r="BN59" s="14">
        <f t="shared" si="30"/>
        <v>0</v>
      </c>
      <c r="BO59" s="91">
        <f t="shared" ref="BO59:BO104" si="32">BM59*$H$50</f>
        <v>0</v>
      </c>
      <c r="BP59" s="15">
        <f t="shared" ref="BP59:BP104" si="33">IF(BM59&gt;=F$52,0.24193548*BM59-0.5,0.10752688*BM59+2)</f>
        <v>2</v>
      </c>
      <c r="BQ59" s="5">
        <f t="shared" ref="BQ59:BQ104" si="34">IF($E$58:$E$104="P",IF(AND((BN59&lt;50),(BN59&gt;=0)),"INICIAL",IF(AND((BN59&lt;80),(BN59&gt;49)),"INTERMEDIO",IF(AND((BN59&lt;=100),(BN59&gt;79)),"AVANZADO"))),0)</f>
        <v>0</v>
      </c>
      <c r="BR59" s="240" t="str">
        <f t="shared" ref="BR59:BR104" si="35">IF((E59="P"),IFERROR(ROUND(BP59-$BP$107,1),""),"")</f>
        <v/>
      </c>
      <c r="BS59" s="240" t="str">
        <f>IF((E59="P"),IFERROR(ROUND(POWER(BR59,2),3),""),"")</f>
        <v/>
      </c>
      <c r="BT59" s="240">
        <f>COUNTIF($E$58:$E$104,"=P")</f>
        <v>1</v>
      </c>
      <c r="BU59" s="82"/>
      <c r="BV59" s="107">
        <f>BV58*1/$F$11</f>
        <v>1</v>
      </c>
      <c r="BW59" s="107">
        <f>BW58*1/$F$11</f>
        <v>0</v>
      </c>
      <c r="BX59" s="107">
        <f>BX58*1/$F$11</f>
        <v>0</v>
      </c>
      <c r="BY59" s="8"/>
    </row>
    <row r="60" spans="1:77" ht="12.75" customHeight="1" x14ac:dyDescent="0.2">
      <c r="A60" s="3"/>
      <c r="B60" s="5">
        <v>3</v>
      </c>
      <c r="C60" s="278" t="s">
        <v>234</v>
      </c>
      <c r="D60" s="279" t="s">
        <v>234</v>
      </c>
      <c r="E60" s="22"/>
      <c r="F60" s="88"/>
      <c r="G60" s="89">
        <f t="shared" si="1"/>
        <v>0</v>
      </c>
      <c r="H60" s="88"/>
      <c r="I60" s="89">
        <f t="shared" si="2"/>
        <v>0</v>
      </c>
      <c r="J60" s="88"/>
      <c r="K60" s="89">
        <f t="shared" si="3"/>
        <v>0</v>
      </c>
      <c r="L60" s="88"/>
      <c r="M60" s="89">
        <f t="shared" si="4"/>
        <v>0</v>
      </c>
      <c r="N60" s="88"/>
      <c r="O60" s="89">
        <f t="shared" si="5"/>
        <v>0</v>
      </c>
      <c r="P60" s="88"/>
      <c r="Q60" s="89">
        <f t="shared" si="6"/>
        <v>0</v>
      </c>
      <c r="R60" s="88"/>
      <c r="S60" s="89">
        <f t="shared" si="7"/>
        <v>0</v>
      </c>
      <c r="T60" s="88"/>
      <c r="U60" s="89">
        <f t="shared" si="8"/>
        <v>0</v>
      </c>
      <c r="V60" s="88"/>
      <c r="W60" s="89">
        <f t="shared" si="9"/>
        <v>0</v>
      </c>
      <c r="X60" s="88"/>
      <c r="Y60" s="89">
        <f t="shared" si="10"/>
        <v>0</v>
      </c>
      <c r="Z60" s="88"/>
      <c r="AA60" s="89">
        <f t="shared" si="11"/>
        <v>0</v>
      </c>
      <c r="AB60" s="88"/>
      <c r="AC60" s="89">
        <f t="shared" si="12"/>
        <v>0</v>
      </c>
      <c r="AD60" s="88"/>
      <c r="AE60" s="89">
        <f t="shared" si="13"/>
        <v>0</v>
      </c>
      <c r="AF60" s="88"/>
      <c r="AG60" s="89">
        <f t="shared" si="14"/>
        <v>0</v>
      </c>
      <c r="AH60" s="88"/>
      <c r="AI60" s="89">
        <f t="shared" si="15"/>
        <v>0</v>
      </c>
      <c r="AJ60" s="88"/>
      <c r="AK60" s="89">
        <f t="shared" si="16"/>
        <v>0</v>
      </c>
      <c r="AL60" s="88"/>
      <c r="AM60" s="89">
        <f t="shared" si="17"/>
        <v>0</v>
      </c>
      <c r="AN60" s="88"/>
      <c r="AO60" s="89">
        <f t="shared" si="18"/>
        <v>0</v>
      </c>
      <c r="AP60" s="88"/>
      <c r="AQ60" s="89">
        <f t="shared" si="19"/>
        <v>0</v>
      </c>
      <c r="AR60" s="88"/>
      <c r="AS60" s="89">
        <f t="shared" si="20"/>
        <v>0</v>
      </c>
      <c r="AT60" s="88"/>
      <c r="AU60" s="89">
        <f t="shared" si="21"/>
        <v>0</v>
      </c>
      <c r="AV60" s="88"/>
      <c r="AW60" s="89">
        <f t="shared" si="22"/>
        <v>0</v>
      </c>
      <c r="AX60" s="88"/>
      <c r="AY60" s="89">
        <f t="shared" si="23"/>
        <v>0</v>
      </c>
      <c r="AZ60" s="88"/>
      <c r="BA60" s="89">
        <f t="shared" si="24"/>
        <v>0</v>
      </c>
      <c r="BB60" s="88"/>
      <c r="BC60" s="89">
        <f t="shared" si="25"/>
        <v>0</v>
      </c>
      <c r="BD60" s="88"/>
      <c r="BE60" s="89">
        <f t="shared" si="26"/>
        <v>0</v>
      </c>
      <c r="BF60" s="88"/>
      <c r="BG60" s="89">
        <f t="shared" si="27"/>
        <v>0</v>
      </c>
      <c r="BH60" s="88"/>
      <c r="BI60" s="89">
        <f t="shared" si="28"/>
        <v>0</v>
      </c>
      <c r="BJ60" s="88"/>
      <c r="BK60" s="89">
        <f t="shared" si="29"/>
        <v>0</v>
      </c>
      <c r="BL60" s="249"/>
      <c r="BM60" s="5">
        <f t="shared" si="31"/>
        <v>0</v>
      </c>
      <c r="BN60" s="14">
        <f t="shared" si="30"/>
        <v>0</v>
      </c>
      <c r="BO60" s="91">
        <f t="shared" si="32"/>
        <v>0</v>
      </c>
      <c r="BP60" s="15">
        <f t="shared" si="33"/>
        <v>2</v>
      </c>
      <c r="BQ60" s="5">
        <f t="shared" si="34"/>
        <v>0</v>
      </c>
      <c r="BR60" s="240" t="str">
        <f t="shared" si="35"/>
        <v/>
      </c>
      <c r="BS60" s="240" t="str">
        <f>IF((E60="P"),IFERROR(ROUND(POWER(BR60,2),3),""),"")</f>
        <v/>
      </c>
      <c r="BT60" s="240"/>
      <c r="BU60" s="82"/>
      <c r="BV60" s="82"/>
      <c r="BW60" s="82"/>
      <c r="BX60" s="82"/>
      <c r="BY60" s="21"/>
    </row>
    <row r="61" spans="1:77" ht="12.75" customHeight="1" x14ac:dyDescent="0.2">
      <c r="A61" s="3"/>
      <c r="B61" s="5">
        <f t="shared" ref="B61:B103" si="36">B60+1</f>
        <v>4</v>
      </c>
      <c r="C61" s="278" t="s">
        <v>235</v>
      </c>
      <c r="D61" s="279" t="s">
        <v>235</v>
      </c>
      <c r="E61" s="22"/>
      <c r="F61" s="88"/>
      <c r="G61" s="89">
        <f t="shared" si="1"/>
        <v>0</v>
      </c>
      <c r="H61" s="88"/>
      <c r="I61" s="89">
        <f t="shared" si="2"/>
        <v>0</v>
      </c>
      <c r="J61" s="88"/>
      <c r="K61" s="89">
        <f t="shared" si="3"/>
        <v>0</v>
      </c>
      <c r="L61" s="88"/>
      <c r="M61" s="89">
        <f t="shared" si="4"/>
        <v>0</v>
      </c>
      <c r="N61" s="88"/>
      <c r="O61" s="89">
        <f t="shared" si="5"/>
        <v>0</v>
      </c>
      <c r="P61" s="88"/>
      <c r="Q61" s="89">
        <f t="shared" si="6"/>
        <v>0</v>
      </c>
      <c r="R61" s="88"/>
      <c r="S61" s="89">
        <f t="shared" si="7"/>
        <v>0</v>
      </c>
      <c r="T61" s="88"/>
      <c r="U61" s="89">
        <f t="shared" si="8"/>
        <v>0</v>
      </c>
      <c r="V61" s="88"/>
      <c r="W61" s="89">
        <f t="shared" si="9"/>
        <v>0</v>
      </c>
      <c r="X61" s="88"/>
      <c r="Y61" s="89">
        <f t="shared" si="10"/>
        <v>0</v>
      </c>
      <c r="Z61" s="88"/>
      <c r="AA61" s="89">
        <f t="shared" si="11"/>
        <v>0</v>
      </c>
      <c r="AB61" s="88"/>
      <c r="AC61" s="89">
        <f t="shared" si="12"/>
        <v>0</v>
      </c>
      <c r="AD61" s="88"/>
      <c r="AE61" s="89">
        <f t="shared" si="13"/>
        <v>0</v>
      </c>
      <c r="AF61" s="88"/>
      <c r="AG61" s="89">
        <f t="shared" si="14"/>
        <v>0</v>
      </c>
      <c r="AH61" s="88"/>
      <c r="AI61" s="89">
        <f t="shared" si="15"/>
        <v>0</v>
      </c>
      <c r="AJ61" s="88"/>
      <c r="AK61" s="89">
        <f t="shared" si="16"/>
        <v>0</v>
      </c>
      <c r="AL61" s="88"/>
      <c r="AM61" s="89">
        <f t="shared" si="17"/>
        <v>0</v>
      </c>
      <c r="AN61" s="88"/>
      <c r="AO61" s="89">
        <f t="shared" si="18"/>
        <v>0</v>
      </c>
      <c r="AP61" s="88"/>
      <c r="AQ61" s="89">
        <f t="shared" si="19"/>
        <v>0</v>
      </c>
      <c r="AR61" s="88"/>
      <c r="AS61" s="89">
        <f t="shared" si="20"/>
        <v>0</v>
      </c>
      <c r="AT61" s="88"/>
      <c r="AU61" s="89">
        <f t="shared" si="21"/>
        <v>0</v>
      </c>
      <c r="AV61" s="88"/>
      <c r="AW61" s="89">
        <f t="shared" si="22"/>
        <v>0</v>
      </c>
      <c r="AX61" s="88"/>
      <c r="AY61" s="89">
        <f t="shared" si="23"/>
        <v>0</v>
      </c>
      <c r="AZ61" s="88"/>
      <c r="BA61" s="89">
        <f t="shared" si="24"/>
        <v>0</v>
      </c>
      <c r="BB61" s="88"/>
      <c r="BC61" s="89">
        <f t="shared" si="25"/>
        <v>0</v>
      </c>
      <c r="BD61" s="88"/>
      <c r="BE61" s="89">
        <f t="shared" si="26"/>
        <v>0</v>
      </c>
      <c r="BF61" s="88"/>
      <c r="BG61" s="89">
        <f t="shared" si="27"/>
        <v>0</v>
      </c>
      <c r="BH61" s="88"/>
      <c r="BI61" s="89">
        <f t="shared" si="28"/>
        <v>0</v>
      </c>
      <c r="BJ61" s="88"/>
      <c r="BK61" s="89">
        <f t="shared" si="29"/>
        <v>0</v>
      </c>
      <c r="BL61" s="249"/>
      <c r="BM61" s="5">
        <f t="shared" si="31"/>
        <v>0</v>
      </c>
      <c r="BN61" s="14">
        <f t="shared" si="30"/>
        <v>0</v>
      </c>
      <c r="BO61" s="91">
        <f t="shared" si="32"/>
        <v>0</v>
      </c>
      <c r="BP61" s="15">
        <f t="shared" si="33"/>
        <v>2</v>
      </c>
      <c r="BQ61" s="5">
        <f t="shared" si="34"/>
        <v>0</v>
      </c>
      <c r="BR61" s="240" t="str">
        <f t="shared" si="35"/>
        <v/>
      </c>
      <c r="BS61" s="240" t="str">
        <f t="shared" ref="BS61:BS104" si="37">IF((E61="P"),IFERROR(ROUND(POWER(BR61,2),3),""),"")</f>
        <v/>
      </c>
      <c r="BT61" s="240"/>
      <c r="BU61" s="82"/>
      <c r="BV61" s="82"/>
      <c r="BW61" s="82"/>
      <c r="BX61" s="82"/>
      <c r="BY61" s="21"/>
    </row>
    <row r="62" spans="1:77" ht="12.75" customHeight="1" x14ac:dyDescent="0.2">
      <c r="A62" s="3"/>
      <c r="B62" s="5">
        <f t="shared" si="36"/>
        <v>5</v>
      </c>
      <c r="C62" s="278" t="s">
        <v>236</v>
      </c>
      <c r="D62" s="279" t="s">
        <v>236</v>
      </c>
      <c r="E62" s="22"/>
      <c r="F62" s="88"/>
      <c r="G62" s="89">
        <f t="shared" si="1"/>
        <v>0</v>
      </c>
      <c r="H62" s="88"/>
      <c r="I62" s="89">
        <f t="shared" si="2"/>
        <v>0</v>
      </c>
      <c r="J62" s="88"/>
      <c r="K62" s="89">
        <f t="shared" si="3"/>
        <v>0</v>
      </c>
      <c r="L62" s="88"/>
      <c r="M62" s="89">
        <f t="shared" si="4"/>
        <v>0</v>
      </c>
      <c r="N62" s="88"/>
      <c r="O62" s="89">
        <f t="shared" si="5"/>
        <v>0</v>
      </c>
      <c r="P62" s="88"/>
      <c r="Q62" s="89">
        <f t="shared" si="6"/>
        <v>0</v>
      </c>
      <c r="R62" s="88"/>
      <c r="S62" s="89">
        <f t="shared" si="7"/>
        <v>0</v>
      </c>
      <c r="T62" s="88"/>
      <c r="U62" s="89">
        <f t="shared" si="8"/>
        <v>0</v>
      </c>
      <c r="V62" s="88"/>
      <c r="W62" s="89">
        <f t="shared" si="9"/>
        <v>0</v>
      </c>
      <c r="X62" s="88"/>
      <c r="Y62" s="89">
        <f t="shared" si="10"/>
        <v>0</v>
      </c>
      <c r="Z62" s="88"/>
      <c r="AA62" s="89">
        <f t="shared" si="11"/>
        <v>0</v>
      </c>
      <c r="AB62" s="88"/>
      <c r="AC62" s="89">
        <f t="shared" si="12"/>
        <v>0</v>
      </c>
      <c r="AD62" s="88"/>
      <c r="AE62" s="89">
        <f t="shared" si="13"/>
        <v>0</v>
      </c>
      <c r="AF62" s="88"/>
      <c r="AG62" s="89">
        <f t="shared" si="14"/>
        <v>0</v>
      </c>
      <c r="AH62" s="88"/>
      <c r="AI62" s="89">
        <f t="shared" si="15"/>
        <v>0</v>
      </c>
      <c r="AJ62" s="88"/>
      <c r="AK62" s="89">
        <f t="shared" si="16"/>
        <v>0</v>
      </c>
      <c r="AL62" s="88"/>
      <c r="AM62" s="89">
        <f t="shared" si="17"/>
        <v>0</v>
      </c>
      <c r="AN62" s="88"/>
      <c r="AO62" s="89">
        <f t="shared" si="18"/>
        <v>0</v>
      </c>
      <c r="AP62" s="88"/>
      <c r="AQ62" s="89">
        <f t="shared" si="19"/>
        <v>0</v>
      </c>
      <c r="AR62" s="88"/>
      <c r="AS62" s="89">
        <f t="shared" si="20"/>
        <v>0</v>
      </c>
      <c r="AT62" s="88"/>
      <c r="AU62" s="89">
        <f t="shared" si="21"/>
        <v>0</v>
      </c>
      <c r="AV62" s="88"/>
      <c r="AW62" s="89">
        <f t="shared" si="22"/>
        <v>0</v>
      </c>
      <c r="AX62" s="88"/>
      <c r="AY62" s="89">
        <f t="shared" si="23"/>
        <v>0</v>
      </c>
      <c r="AZ62" s="88"/>
      <c r="BA62" s="89">
        <f t="shared" si="24"/>
        <v>0</v>
      </c>
      <c r="BB62" s="88"/>
      <c r="BC62" s="89">
        <f t="shared" si="25"/>
        <v>0</v>
      </c>
      <c r="BD62" s="88"/>
      <c r="BE62" s="89">
        <f t="shared" si="26"/>
        <v>0</v>
      </c>
      <c r="BF62" s="88"/>
      <c r="BG62" s="89">
        <f t="shared" si="27"/>
        <v>0</v>
      </c>
      <c r="BH62" s="88"/>
      <c r="BI62" s="89">
        <f t="shared" si="28"/>
        <v>0</v>
      </c>
      <c r="BJ62" s="88"/>
      <c r="BK62" s="89">
        <f t="shared" si="29"/>
        <v>0</v>
      </c>
      <c r="BL62" s="249"/>
      <c r="BM62" s="5">
        <f t="shared" si="31"/>
        <v>0</v>
      </c>
      <c r="BN62" s="14">
        <f t="shared" si="30"/>
        <v>0</v>
      </c>
      <c r="BO62" s="91">
        <f t="shared" si="32"/>
        <v>0</v>
      </c>
      <c r="BP62" s="15">
        <f t="shared" si="33"/>
        <v>2</v>
      </c>
      <c r="BQ62" s="5">
        <f t="shared" si="34"/>
        <v>0</v>
      </c>
      <c r="BR62" s="240" t="str">
        <f t="shared" si="35"/>
        <v/>
      </c>
      <c r="BS62" s="240" t="str">
        <f t="shared" si="37"/>
        <v/>
      </c>
      <c r="BT62" s="240"/>
      <c r="BU62" s="82"/>
      <c r="BV62" s="82"/>
      <c r="BW62" s="82"/>
      <c r="BX62" s="82"/>
      <c r="BY62" s="21"/>
    </row>
    <row r="63" spans="1:77" ht="12.75" customHeight="1" x14ac:dyDescent="0.2">
      <c r="A63" s="3"/>
      <c r="B63" s="5">
        <f t="shared" si="36"/>
        <v>6</v>
      </c>
      <c r="C63" s="278" t="s">
        <v>237</v>
      </c>
      <c r="D63" s="279" t="s">
        <v>237</v>
      </c>
      <c r="E63" s="22"/>
      <c r="F63" s="88"/>
      <c r="G63" s="89">
        <f t="shared" si="1"/>
        <v>0</v>
      </c>
      <c r="H63" s="88"/>
      <c r="I63" s="89">
        <f t="shared" si="2"/>
        <v>0</v>
      </c>
      <c r="J63" s="88"/>
      <c r="K63" s="89">
        <f t="shared" si="3"/>
        <v>0</v>
      </c>
      <c r="L63" s="88"/>
      <c r="M63" s="89">
        <f t="shared" si="4"/>
        <v>0</v>
      </c>
      <c r="N63" s="88"/>
      <c r="O63" s="89">
        <f t="shared" si="5"/>
        <v>0</v>
      </c>
      <c r="P63" s="88"/>
      <c r="Q63" s="89">
        <f t="shared" si="6"/>
        <v>0</v>
      </c>
      <c r="R63" s="88"/>
      <c r="S63" s="89">
        <f t="shared" si="7"/>
        <v>0</v>
      </c>
      <c r="T63" s="88"/>
      <c r="U63" s="89">
        <f t="shared" si="8"/>
        <v>0</v>
      </c>
      <c r="V63" s="88"/>
      <c r="W63" s="89">
        <f t="shared" si="9"/>
        <v>0</v>
      </c>
      <c r="X63" s="88"/>
      <c r="Y63" s="89">
        <f t="shared" si="10"/>
        <v>0</v>
      </c>
      <c r="Z63" s="88"/>
      <c r="AA63" s="89">
        <f t="shared" si="11"/>
        <v>0</v>
      </c>
      <c r="AB63" s="88"/>
      <c r="AC63" s="89">
        <f t="shared" si="12"/>
        <v>0</v>
      </c>
      <c r="AD63" s="88"/>
      <c r="AE63" s="89">
        <f t="shared" si="13"/>
        <v>0</v>
      </c>
      <c r="AF63" s="88"/>
      <c r="AG63" s="89">
        <f t="shared" si="14"/>
        <v>0</v>
      </c>
      <c r="AH63" s="88"/>
      <c r="AI63" s="89">
        <f t="shared" si="15"/>
        <v>0</v>
      </c>
      <c r="AJ63" s="88"/>
      <c r="AK63" s="89">
        <f t="shared" si="16"/>
        <v>0</v>
      </c>
      <c r="AL63" s="88"/>
      <c r="AM63" s="89">
        <f t="shared" si="17"/>
        <v>0</v>
      </c>
      <c r="AN63" s="88"/>
      <c r="AO63" s="89">
        <f t="shared" si="18"/>
        <v>0</v>
      </c>
      <c r="AP63" s="88"/>
      <c r="AQ63" s="89">
        <f t="shared" si="19"/>
        <v>0</v>
      </c>
      <c r="AR63" s="88"/>
      <c r="AS63" s="89">
        <f t="shared" si="20"/>
        <v>0</v>
      </c>
      <c r="AT63" s="88"/>
      <c r="AU63" s="89">
        <f t="shared" si="21"/>
        <v>0</v>
      </c>
      <c r="AV63" s="88"/>
      <c r="AW63" s="89">
        <f t="shared" si="22"/>
        <v>0</v>
      </c>
      <c r="AX63" s="88"/>
      <c r="AY63" s="89">
        <f t="shared" si="23"/>
        <v>0</v>
      </c>
      <c r="AZ63" s="88"/>
      <c r="BA63" s="89">
        <f t="shared" si="24"/>
        <v>0</v>
      </c>
      <c r="BB63" s="88"/>
      <c r="BC63" s="89">
        <f t="shared" si="25"/>
        <v>0</v>
      </c>
      <c r="BD63" s="88"/>
      <c r="BE63" s="89">
        <f t="shared" si="26"/>
        <v>0</v>
      </c>
      <c r="BF63" s="88"/>
      <c r="BG63" s="89">
        <f t="shared" si="27"/>
        <v>0</v>
      </c>
      <c r="BH63" s="88"/>
      <c r="BI63" s="89">
        <f t="shared" si="28"/>
        <v>0</v>
      </c>
      <c r="BJ63" s="88"/>
      <c r="BK63" s="89">
        <f t="shared" si="29"/>
        <v>0</v>
      </c>
      <c r="BL63" s="249"/>
      <c r="BM63" s="5">
        <f t="shared" si="31"/>
        <v>0</v>
      </c>
      <c r="BN63" s="14">
        <f t="shared" si="30"/>
        <v>0</v>
      </c>
      <c r="BO63" s="91">
        <f t="shared" si="32"/>
        <v>0</v>
      </c>
      <c r="BP63" s="15">
        <f t="shared" si="33"/>
        <v>2</v>
      </c>
      <c r="BQ63" s="5">
        <f t="shared" si="34"/>
        <v>0</v>
      </c>
      <c r="BR63" s="240" t="str">
        <f t="shared" si="35"/>
        <v/>
      </c>
      <c r="BS63" s="240" t="str">
        <f t="shared" si="37"/>
        <v/>
      </c>
      <c r="BT63" s="240"/>
      <c r="BU63" s="82"/>
      <c r="BV63" s="82"/>
      <c r="BW63" s="82"/>
      <c r="BX63" s="82"/>
      <c r="BY63" s="21"/>
    </row>
    <row r="64" spans="1:77" ht="12.75" customHeight="1" x14ac:dyDescent="0.2">
      <c r="A64" s="3"/>
      <c r="B64" s="5">
        <f t="shared" si="36"/>
        <v>7</v>
      </c>
      <c r="C64" s="278" t="s">
        <v>238</v>
      </c>
      <c r="D64" s="279" t="s">
        <v>238</v>
      </c>
      <c r="E64" s="22"/>
      <c r="F64" s="88"/>
      <c r="G64" s="89">
        <f t="shared" si="1"/>
        <v>0</v>
      </c>
      <c r="H64" s="88"/>
      <c r="I64" s="89">
        <f t="shared" si="2"/>
        <v>0</v>
      </c>
      <c r="J64" s="88"/>
      <c r="K64" s="89">
        <f t="shared" si="3"/>
        <v>0</v>
      </c>
      <c r="L64" s="88"/>
      <c r="M64" s="89">
        <f t="shared" si="4"/>
        <v>0</v>
      </c>
      <c r="N64" s="88"/>
      <c r="O64" s="89">
        <f t="shared" si="5"/>
        <v>0</v>
      </c>
      <c r="P64" s="88"/>
      <c r="Q64" s="89">
        <f t="shared" si="6"/>
        <v>0</v>
      </c>
      <c r="R64" s="88"/>
      <c r="S64" s="89">
        <f t="shared" si="7"/>
        <v>0</v>
      </c>
      <c r="T64" s="88"/>
      <c r="U64" s="89">
        <f t="shared" si="8"/>
        <v>0</v>
      </c>
      <c r="V64" s="88"/>
      <c r="W64" s="89">
        <f t="shared" si="9"/>
        <v>0</v>
      </c>
      <c r="X64" s="88"/>
      <c r="Y64" s="89">
        <f t="shared" si="10"/>
        <v>0</v>
      </c>
      <c r="Z64" s="88"/>
      <c r="AA64" s="89">
        <f t="shared" si="11"/>
        <v>0</v>
      </c>
      <c r="AB64" s="88"/>
      <c r="AC64" s="89">
        <f t="shared" si="12"/>
        <v>0</v>
      </c>
      <c r="AD64" s="88"/>
      <c r="AE64" s="89">
        <f t="shared" si="13"/>
        <v>0</v>
      </c>
      <c r="AF64" s="88"/>
      <c r="AG64" s="89">
        <f t="shared" si="14"/>
        <v>0</v>
      </c>
      <c r="AH64" s="88"/>
      <c r="AI64" s="89">
        <f t="shared" si="15"/>
        <v>0</v>
      </c>
      <c r="AJ64" s="88"/>
      <c r="AK64" s="89">
        <f t="shared" si="16"/>
        <v>0</v>
      </c>
      <c r="AL64" s="88"/>
      <c r="AM64" s="89">
        <f t="shared" si="17"/>
        <v>0</v>
      </c>
      <c r="AN64" s="88"/>
      <c r="AO64" s="89">
        <f t="shared" si="18"/>
        <v>0</v>
      </c>
      <c r="AP64" s="88"/>
      <c r="AQ64" s="89">
        <f t="shared" si="19"/>
        <v>0</v>
      </c>
      <c r="AR64" s="88"/>
      <c r="AS64" s="89">
        <f t="shared" si="20"/>
        <v>0</v>
      </c>
      <c r="AT64" s="88"/>
      <c r="AU64" s="89">
        <f t="shared" si="21"/>
        <v>0</v>
      </c>
      <c r="AV64" s="88"/>
      <c r="AW64" s="89">
        <f t="shared" si="22"/>
        <v>0</v>
      </c>
      <c r="AX64" s="88"/>
      <c r="AY64" s="89">
        <f t="shared" si="23"/>
        <v>0</v>
      </c>
      <c r="AZ64" s="88"/>
      <c r="BA64" s="89">
        <f t="shared" si="24"/>
        <v>0</v>
      </c>
      <c r="BB64" s="88"/>
      <c r="BC64" s="89">
        <f t="shared" si="25"/>
        <v>0</v>
      </c>
      <c r="BD64" s="88"/>
      <c r="BE64" s="89">
        <f t="shared" si="26"/>
        <v>0</v>
      </c>
      <c r="BF64" s="88"/>
      <c r="BG64" s="89">
        <f t="shared" si="27"/>
        <v>0</v>
      </c>
      <c r="BH64" s="88"/>
      <c r="BI64" s="89">
        <f t="shared" si="28"/>
        <v>0</v>
      </c>
      <c r="BJ64" s="88"/>
      <c r="BK64" s="89">
        <f t="shared" si="29"/>
        <v>0</v>
      </c>
      <c r="BL64" s="249"/>
      <c r="BM64" s="5">
        <f t="shared" si="31"/>
        <v>0</v>
      </c>
      <c r="BN64" s="14">
        <f t="shared" si="30"/>
        <v>0</v>
      </c>
      <c r="BO64" s="91">
        <f t="shared" si="32"/>
        <v>0</v>
      </c>
      <c r="BP64" s="15">
        <f t="shared" si="33"/>
        <v>2</v>
      </c>
      <c r="BQ64" s="5">
        <f t="shared" si="34"/>
        <v>0</v>
      </c>
      <c r="BR64" s="240" t="str">
        <f t="shared" si="35"/>
        <v/>
      </c>
      <c r="BS64" s="240" t="str">
        <f t="shared" si="37"/>
        <v/>
      </c>
      <c r="BT64" s="240"/>
      <c r="BU64" s="82"/>
      <c r="BV64" s="82"/>
      <c r="BW64" s="82"/>
      <c r="BX64" s="82"/>
      <c r="BY64" s="21"/>
    </row>
    <row r="65" spans="1:96" ht="12.75" customHeight="1" x14ac:dyDescent="0.2">
      <c r="A65" s="3"/>
      <c r="B65" s="5">
        <f t="shared" si="36"/>
        <v>8</v>
      </c>
      <c r="C65" s="278" t="s">
        <v>239</v>
      </c>
      <c r="D65" s="279" t="s">
        <v>239</v>
      </c>
      <c r="E65" s="22"/>
      <c r="F65" s="88"/>
      <c r="G65" s="89">
        <f t="shared" si="1"/>
        <v>0</v>
      </c>
      <c r="H65" s="88"/>
      <c r="I65" s="89">
        <f t="shared" si="2"/>
        <v>0</v>
      </c>
      <c r="J65" s="88"/>
      <c r="K65" s="89">
        <f t="shared" si="3"/>
        <v>0</v>
      </c>
      <c r="L65" s="88"/>
      <c r="M65" s="89">
        <f t="shared" si="4"/>
        <v>0</v>
      </c>
      <c r="N65" s="88"/>
      <c r="O65" s="89">
        <f t="shared" si="5"/>
        <v>0</v>
      </c>
      <c r="P65" s="88"/>
      <c r="Q65" s="89">
        <f t="shared" si="6"/>
        <v>0</v>
      </c>
      <c r="R65" s="88"/>
      <c r="S65" s="89">
        <f t="shared" si="7"/>
        <v>0</v>
      </c>
      <c r="T65" s="88"/>
      <c r="U65" s="89">
        <f t="shared" si="8"/>
        <v>0</v>
      </c>
      <c r="V65" s="88"/>
      <c r="W65" s="89">
        <f t="shared" si="9"/>
        <v>0</v>
      </c>
      <c r="X65" s="88"/>
      <c r="Y65" s="89">
        <f t="shared" si="10"/>
        <v>0</v>
      </c>
      <c r="Z65" s="88"/>
      <c r="AA65" s="89">
        <f t="shared" si="11"/>
        <v>0</v>
      </c>
      <c r="AB65" s="88"/>
      <c r="AC65" s="89">
        <f t="shared" si="12"/>
        <v>0</v>
      </c>
      <c r="AD65" s="88"/>
      <c r="AE65" s="89">
        <f t="shared" si="13"/>
        <v>0</v>
      </c>
      <c r="AF65" s="88"/>
      <c r="AG65" s="89">
        <f t="shared" si="14"/>
        <v>0</v>
      </c>
      <c r="AH65" s="88"/>
      <c r="AI65" s="89">
        <f t="shared" si="15"/>
        <v>0</v>
      </c>
      <c r="AJ65" s="88"/>
      <c r="AK65" s="89">
        <f t="shared" si="16"/>
        <v>0</v>
      </c>
      <c r="AL65" s="88"/>
      <c r="AM65" s="89">
        <f t="shared" si="17"/>
        <v>0</v>
      </c>
      <c r="AN65" s="88"/>
      <c r="AO65" s="89">
        <f t="shared" si="18"/>
        <v>0</v>
      </c>
      <c r="AP65" s="88"/>
      <c r="AQ65" s="89">
        <f t="shared" si="19"/>
        <v>0</v>
      </c>
      <c r="AR65" s="88"/>
      <c r="AS65" s="89">
        <f t="shared" si="20"/>
        <v>0</v>
      </c>
      <c r="AT65" s="88"/>
      <c r="AU65" s="89">
        <f t="shared" si="21"/>
        <v>0</v>
      </c>
      <c r="AV65" s="88"/>
      <c r="AW65" s="89">
        <f t="shared" si="22"/>
        <v>0</v>
      </c>
      <c r="AX65" s="88"/>
      <c r="AY65" s="89">
        <f t="shared" si="23"/>
        <v>0</v>
      </c>
      <c r="AZ65" s="88"/>
      <c r="BA65" s="89">
        <f t="shared" si="24"/>
        <v>0</v>
      </c>
      <c r="BB65" s="88"/>
      <c r="BC65" s="89">
        <f t="shared" si="25"/>
        <v>0</v>
      </c>
      <c r="BD65" s="88"/>
      <c r="BE65" s="89">
        <f t="shared" si="26"/>
        <v>0</v>
      </c>
      <c r="BF65" s="88"/>
      <c r="BG65" s="89">
        <f t="shared" si="27"/>
        <v>0</v>
      </c>
      <c r="BH65" s="88"/>
      <c r="BI65" s="89">
        <f t="shared" si="28"/>
        <v>0</v>
      </c>
      <c r="BJ65" s="88"/>
      <c r="BK65" s="89">
        <f t="shared" si="29"/>
        <v>0</v>
      </c>
      <c r="BL65" s="249"/>
      <c r="BM65" s="5">
        <f t="shared" si="31"/>
        <v>0</v>
      </c>
      <c r="BN65" s="14">
        <f t="shared" si="30"/>
        <v>0</v>
      </c>
      <c r="BO65" s="91">
        <f t="shared" si="32"/>
        <v>0</v>
      </c>
      <c r="BP65" s="15">
        <f t="shared" si="33"/>
        <v>2</v>
      </c>
      <c r="BQ65" s="5">
        <f t="shared" si="34"/>
        <v>0</v>
      </c>
      <c r="BR65" s="240" t="str">
        <f t="shared" si="35"/>
        <v/>
      </c>
      <c r="BS65" s="240" t="str">
        <f t="shared" si="37"/>
        <v/>
      </c>
      <c r="BT65" s="240"/>
      <c r="BU65" s="82"/>
      <c r="BV65" s="82"/>
      <c r="BW65" s="82"/>
      <c r="BX65" s="82"/>
      <c r="BY65" s="21"/>
    </row>
    <row r="66" spans="1:96" ht="12.75" customHeight="1" x14ac:dyDescent="0.2">
      <c r="A66" s="3"/>
      <c r="B66" s="5">
        <f t="shared" si="36"/>
        <v>9</v>
      </c>
      <c r="C66" s="278" t="s">
        <v>240</v>
      </c>
      <c r="D66" s="279" t="s">
        <v>240</v>
      </c>
      <c r="E66" s="22"/>
      <c r="F66" s="88"/>
      <c r="G66" s="89">
        <f t="shared" si="1"/>
        <v>0</v>
      </c>
      <c r="H66" s="88"/>
      <c r="I66" s="89">
        <f t="shared" si="2"/>
        <v>0</v>
      </c>
      <c r="J66" s="88"/>
      <c r="K66" s="89">
        <f t="shared" si="3"/>
        <v>0</v>
      </c>
      <c r="L66" s="88"/>
      <c r="M66" s="89">
        <f t="shared" si="4"/>
        <v>0</v>
      </c>
      <c r="N66" s="88"/>
      <c r="O66" s="89">
        <f t="shared" si="5"/>
        <v>0</v>
      </c>
      <c r="P66" s="88"/>
      <c r="Q66" s="89">
        <f t="shared" si="6"/>
        <v>0</v>
      </c>
      <c r="R66" s="88"/>
      <c r="S66" s="89">
        <f t="shared" si="7"/>
        <v>0</v>
      </c>
      <c r="T66" s="88"/>
      <c r="U66" s="89">
        <f t="shared" si="8"/>
        <v>0</v>
      </c>
      <c r="V66" s="88"/>
      <c r="W66" s="89">
        <f t="shared" si="9"/>
        <v>0</v>
      </c>
      <c r="X66" s="88"/>
      <c r="Y66" s="89">
        <f t="shared" si="10"/>
        <v>0</v>
      </c>
      <c r="Z66" s="88"/>
      <c r="AA66" s="89">
        <f t="shared" si="11"/>
        <v>0</v>
      </c>
      <c r="AB66" s="88"/>
      <c r="AC66" s="89">
        <f t="shared" si="12"/>
        <v>0</v>
      </c>
      <c r="AD66" s="88"/>
      <c r="AE66" s="89">
        <f t="shared" si="13"/>
        <v>0</v>
      </c>
      <c r="AF66" s="88"/>
      <c r="AG66" s="89">
        <f t="shared" si="14"/>
        <v>0</v>
      </c>
      <c r="AH66" s="88"/>
      <c r="AI66" s="89">
        <f t="shared" si="15"/>
        <v>0</v>
      </c>
      <c r="AJ66" s="88"/>
      <c r="AK66" s="89">
        <f t="shared" si="16"/>
        <v>0</v>
      </c>
      <c r="AL66" s="88"/>
      <c r="AM66" s="89">
        <f t="shared" si="17"/>
        <v>0</v>
      </c>
      <c r="AN66" s="88"/>
      <c r="AO66" s="89">
        <f t="shared" si="18"/>
        <v>0</v>
      </c>
      <c r="AP66" s="88"/>
      <c r="AQ66" s="89">
        <f t="shared" si="19"/>
        <v>0</v>
      </c>
      <c r="AR66" s="88"/>
      <c r="AS66" s="89">
        <f t="shared" si="20"/>
        <v>0</v>
      </c>
      <c r="AT66" s="88"/>
      <c r="AU66" s="89">
        <f t="shared" si="21"/>
        <v>0</v>
      </c>
      <c r="AV66" s="88"/>
      <c r="AW66" s="89">
        <f t="shared" si="22"/>
        <v>0</v>
      </c>
      <c r="AX66" s="88"/>
      <c r="AY66" s="89">
        <f t="shared" si="23"/>
        <v>0</v>
      </c>
      <c r="AZ66" s="88"/>
      <c r="BA66" s="89">
        <f t="shared" si="24"/>
        <v>0</v>
      </c>
      <c r="BB66" s="88"/>
      <c r="BC66" s="89">
        <f t="shared" si="25"/>
        <v>0</v>
      </c>
      <c r="BD66" s="88"/>
      <c r="BE66" s="89">
        <f t="shared" si="26"/>
        <v>0</v>
      </c>
      <c r="BF66" s="88"/>
      <c r="BG66" s="89">
        <f t="shared" si="27"/>
        <v>0</v>
      </c>
      <c r="BH66" s="88"/>
      <c r="BI66" s="89">
        <f t="shared" si="28"/>
        <v>0</v>
      </c>
      <c r="BJ66" s="88"/>
      <c r="BK66" s="89">
        <f t="shared" si="29"/>
        <v>0</v>
      </c>
      <c r="BL66" s="249"/>
      <c r="BM66" s="5">
        <f t="shared" si="31"/>
        <v>0</v>
      </c>
      <c r="BN66" s="14">
        <f t="shared" si="30"/>
        <v>0</v>
      </c>
      <c r="BO66" s="91">
        <f t="shared" si="32"/>
        <v>0</v>
      </c>
      <c r="BP66" s="15">
        <f t="shared" si="33"/>
        <v>2</v>
      </c>
      <c r="BQ66" s="5">
        <f t="shared" si="34"/>
        <v>0</v>
      </c>
      <c r="BR66" s="240" t="str">
        <f t="shared" si="35"/>
        <v/>
      </c>
      <c r="BS66" s="240" t="str">
        <f t="shared" si="37"/>
        <v/>
      </c>
      <c r="BT66" s="240"/>
      <c r="BU66" s="82"/>
      <c r="BV66" s="82"/>
      <c r="BW66" s="82"/>
      <c r="BX66" s="82"/>
      <c r="BY66" s="21"/>
    </row>
    <row r="67" spans="1:96" ht="12.75" customHeight="1" x14ac:dyDescent="0.2">
      <c r="A67" s="3"/>
      <c r="B67" s="5">
        <f t="shared" si="36"/>
        <v>10</v>
      </c>
      <c r="C67" s="278" t="s">
        <v>241</v>
      </c>
      <c r="D67" s="279" t="s">
        <v>241</v>
      </c>
      <c r="E67" s="22"/>
      <c r="F67" s="88"/>
      <c r="G67" s="89">
        <f t="shared" si="1"/>
        <v>0</v>
      </c>
      <c r="H67" s="88"/>
      <c r="I67" s="89">
        <f t="shared" si="2"/>
        <v>0</v>
      </c>
      <c r="J67" s="88"/>
      <c r="K67" s="89">
        <f t="shared" si="3"/>
        <v>0</v>
      </c>
      <c r="L67" s="88"/>
      <c r="M67" s="89">
        <f t="shared" si="4"/>
        <v>0</v>
      </c>
      <c r="N67" s="88"/>
      <c r="O67" s="89">
        <f t="shared" si="5"/>
        <v>0</v>
      </c>
      <c r="P67" s="88"/>
      <c r="Q67" s="89">
        <f t="shared" si="6"/>
        <v>0</v>
      </c>
      <c r="R67" s="88"/>
      <c r="S67" s="89">
        <f t="shared" si="7"/>
        <v>0</v>
      </c>
      <c r="T67" s="88"/>
      <c r="U67" s="89">
        <f t="shared" si="8"/>
        <v>0</v>
      </c>
      <c r="V67" s="88"/>
      <c r="W67" s="89">
        <f t="shared" si="9"/>
        <v>0</v>
      </c>
      <c r="X67" s="88"/>
      <c r="Y67" s="89">
        <f t="shared" si="10"/>
        <v>0</v>
      </c>
      <c r="Z67" s="88"/>
      <c r="AA67" s="89">
        <f t="shared" si="11"/>
        <v>0</v>
      </c>
      <c r="AB67" s="88"/>
      <c r="AC67" s="89">
        <f t="shared" si="12"/>
        <v>0</v>
      </c>
      <c r="AD67" s="88"/>
      <c r="AE67" s="89">
        <f t="shared" si="13"/>
        <v>0</v>
      </c>
      <c r="AF67" s="88"/>
      <c r="AG67" s="89">
        <f t="shared" si="14"/>
        <v>0</v>
      </c>
      <c r="AH67" s="88"/>
      <c r="AI67" s="89">
        <f t="shared" si="15"/>
        <v>0</v>
      </c>
      <c r="AJ67" s="88"/>
      <c r="AK67" s="89">
        <f t="shared" si="16"/>
        <v>0</v>
      </c>
      <c r="AL67" s="88"/>
      <c r="AM67" s="89">
        <f t="shared" si="17"/>
        <v>0</v>
      </c>
      <c r="AN67" s="88"/>
      <c r="AO67" s="89">
        <f t="shared" si="18"/>
        <v>0</v>
      </c>
      <c r="AP67" s="88"/>
      <c r="AQ67" s="89">
        <f t="shared" si="19"/>
        <v>0</v>
      </c>
      <c r="AR67" s="88"/>
      <c r="AS67" s="89">
        <f t="shared" si="20"/>
        <v>0</v>
      </c>
      <c r="AT67" s="88"/>
      <c r="AU67" s="89">
        <f t="shared" si="21"/>
        <v>0</v>
      </c>
      <c r="AV67" s="88"/>
      <c r="AW67" s="89">
        <f t="shared" si="22"/>
        <v>0</v>
      </c>
      <c r="AX67" s="88"/>
      <c r="AY67" s="89">
        <f t="shared" si="23"/>
        <v>0</v>
      </c>
      <c r="AZ67" s="88"/>
      <c r="BA67" s="89">
        <f t="shared" si="24"/>
        <v>0</v>
      </c>
      <c r="BB67" s="88"/>
      <c r="BC67" s="89">
        <f t="shared" si="25"/>
        <v>0</v>
      </c>
      <c r="BD67" s="88"/>
      <c r="BE67" s="89">
        <f t="shared" si="26"/>
        <v>0</v>
      </c>
      <c r="BF67" s="88"/>
      <c r="BG67" s="89">
        <f t="shared" si="27"/>
        <v>0</v>
      </c>
      <c r="BH67" s="88"/>
      <c r="BI67" s="89">
        <f t="shared" si="28"/>
        <v>0</v>
      </c>
      <c r="BJ67" s="88"/>
      <c r="BK67" s="89">
        <f t="shared" si="29"/>
        <v>0</v>
      </c>
      <c r="BL67" s="249"/>
      <c r="BM67" s="5">
        <f t="shared" si="31"/>
        <v>0</v>
      </c>
      <c r="BN67" s="14">
        <f t="shared" si="30"/>
        <v>0</v>
      </c>
      <c r="BO67" s="91">
        <f t="shared" si="32"/>
        <v>0</v>
      </c>
      <c r="BP67" s="15">
        <f t="shared" si="33"/>
        <v>2</v>
      </c>
      <c r="BQ67" s="5">
        <f t="shared" si="34"/>
        <v>0</v>
      </c>
      <c r="BR67" s="240" t="str">
        <f t="shared" si="35"/>
        <v/>
      </c>
      <c r="BS67" s="240" t="str">
        <f t="shared" si="37"/>
        <v/>
      </c>
      <c r="BT67" s="240"/>
      <c r="BU67" s="82"/>
      <c r="BV67" s="82"/>
      <c r="BW67" s="82"/>
      <c r="BX67" s="82"/>
      <c r="BY67" s="21"/>
    </row>
    <row r="68" spans="1:96" ht="12.75" customHeight="1" x14ac:dyDescent="0.2">
      <c r="A68" s="3"/>
      <c r="B68" s="5">
        <f t="shared" si="36"/>
        <v>11</v>
      </c>
      <c r="C68" s="278" t="s">
        <v>242</v>
      </c>
      <c r="D68" s="279" t="s">
        <v>242</v>
      </c>
      <c r="E68" s="22"/>
      <c r="F68" s="88"/>
      <c r="G68" s="89">
        <f t="shared" si="1"/>
        <v>0</v>
      </c>
      <c r="H68" s="88"/>
      <c r="I68" s="89">
        <f t="shared" si="2"/>
        <v>0</v>
      </c>
      <c r="J68" s="88"/>
      <c r="K68" s="89">
        <f t="shared" si="3"/>
        <v>0</v>
      </c>
      <c r="L68" s="88"/>
      <c r="M68" s="89">
        <f t="shared" si="4"/>
        <v>0</v>
      </c>
      <c r="N68" s="88"/>
      <c r="O68" s="89">
        <f t="shared" si="5"/>
        <v>0</v>
      </c>
      <c r="P68" s="88"/>
      <c r="Q68" s="89">
        <f t="shared" si="6"/>
        <v>0</v>
      </c>
      <c r="R68" s="88"/>
      <c r="S68" s="89">
        <f t="shared" si="7"/>
        <v>0</v>
      </c>
      <c r="T68" s="88"/>
      <c r="U68" s="89">
        <f t="shared" si="8"/>
        <v>0</v>
      </c>
      <c r="V68" s="88"/>
      <c r="W68" s="89">
        <f t="shared" si="9"/>
        <v>0</v>
      </c>
      <c r="X68" s="88"/>
      <c r="Y68" s="89">
        <f t="shared" si="10"/>
        <v>0</v>
      </c>
      <c r="Z68" s="88"/>
      <c r="AA68" s="89">
        <f t="shared" si="11"/>
        <v>0</v>
      </c>
      <c r="AB68" s="88"/>
      <c r="AC68" s="89">
        <f t="shared" si="12"/>
        <v>0</v>
      </c>
      <c r="AD68" s="88"/>
      <c r="AE68" s="89">
        <f t="shared" si="13"/>
        <v>0</v>
      </c>
      <c r="AF68" s="88"/>
      <c r="AG68" s="89">
        <f t="shared" si="14"/>
        <v>0</v>
      </c>
      <c r="AH68" s="88"/>
      <c r="AI68" s="89">
        <f t="shared" si="15"/>
        <v>0</v>
      </c>
      <c r="AJ68" s="88"/>
      <c r="AK68" s="89">
        <f t="shared" si="16"/>
        <v>0</v>
      </c>
      <c r="AL68" s="88"/>
      <c r="AM68" s="89">
        <f t="shared" si="17"/>
        <v>0</v>
      </c>
      <c r="AN68" s="88"/>
      <c r="AO68" s="89">
        <f t="shared" si="18"/>
        <v>0</v>
      </c>
      <c r="AP68" s="88"/>
      <c r="AQ68" s="89">
        <f t="shared" si="19"/>
        <v>0</v>
      </c>
      <c r="AR68" s="88"/>
      <c r="AS68" s="89">
        <f t="shared" si="20"/>
        <v>0</v>
      </c>
      <c r="AT68" s="88"/>
      <c r="AU68" s="89">
        <f t="shared" si="21"/>
        <v>0</v>
      </c>
      <c r="AV68" s="88"/>
      <c r="AW68" s="89">
        <f t="shared" si="22"/>
        <v>0</v>
      </c>
      <c r="AX68" s="88"/>
      <c r="AY68" s="89">
        <f t="shared" si="23"/>
        <v>0</v>
      </c>
      <c r="AZ68" s="88"/>
      <c r="BA68" s="89">
        <f t="shared" si="24"/>
        <v>0</v>
      </c>
      <c r="BB68" s="88"/>
      <c r="BC68" s="89">
        <f t="shared" si="25"/>
        <v>0</v>
      </c>
      <c r="BD68" s="88"/>
      <c r="BE68" s="89">
        <f t="shared" si="26"/>
        <v>0</v>
      </c>
      <c r="BF68" s="88"/>
      <c r="BG68" s="89">
        <f t="shared" si="27"/>
        <v>0</v>
      </c>
      <c r="BH68" s="88"/>
      <c r="BI68" s="89">
        <f t="shared" si="28"/>
        <v>0</v>
      </c>
      <c r="BJ68" s="88"/>
      <c r="BK68" s="89">
        <f t="shared" si="29"/>
        <v>0</v>
      </c>
      <c r="BL68" s="249"/>
      <c r="BM68" s="5">
        <f t="shared" si="31"/>
        <v>0</v>
      </c>
      <c r="BN68" s="14">
        <f t="shared" si="30"/>
        <v>0</v>
      </c>
      <c r="BO68" s="91">
        <f t="shared" si="32"/>
        <v>0</v>
      </c>
      <c r="BP68" s="15">
        <f t="shared" si="33"/>
        <v>2</v>
      </c>
      <c r="BQ68" s="5">
        <f t="shared" si="34"/>
        <v>0</v>
      </c>
      <c r="BR68" s="240" t="str">
        <f t="shared" si="35"/>
        <v/>
      </c>
      <c r="BS68" s="240" t="str">
        <f t="shared" si="37"/>
        <v/>
      </c>
      <c r="BT68" s="240"/>
      <c r="BU68" s="82"/>
      <c r="BV68" s="82"/>
      <c r="BW68" s="82"/>
      <c r="BX68" s="82"/>
      <c r="BY68" s="21"/>
    </row>
    <row r="69" spans="1:96" ht="12.75" customHeight="1" x14ac:dyDescent="0.2">
      <c r="A69" s="3"/>
      <c r="B69" s="5">
        <f t="shared" si="36"/>
        <v>12</v>
      </c>
      <c r="C69" s="278" t="s">
        <v>243</v>
      </c>
      <c r="D69" s="279" t="s">
        <v>243</v>
      </c>
      <c r="E69" s="22"/>
      <c r="F69" s="88"/>
      <c r="G69" s="89">
        <f t="shared" si="1"/>
        <v>0</v>
      </c>
      <c r="H69" s="88"/>
      <c r="I69" s="89">
        <f t="shared" si="2"/>
        <v>0</v>
      </c>
      <c r="J69" s="88"/>
      <c r="K69" s="89">
        <f t="shared" si="3"/>
        <v>0</v>
      </c>
      <c r="L69" s="88"/>
      <c r="M69" s="89">
        <f t="shared" si="4"/>
        <v>0</v>
      </c>
      <c r="N69" s="88"/>
      <c r="O69" s="89">
        <f t="shared" si="5"/>
        <v>0</v>
      </c>
      <c r="P69" s="88"/>
      <c r="Q69" s="89">
        <f t="shared" si="6"/>
        <v>0</v>
      </c>
      <c r="R69" s="88"/>
      <c r="S69" s="89">
        <f t="shared" si="7"/>
        <v>0</v>
      </c>
      <c r="T69" s="88"/>
      <c r="U69" s="89">
        <f t="shared" si="8"/>
        <v>0</v>
      </c>
      <c r="V69" s="88"/>
      <c r="W69" s="89">
        <f t="shared" si="9"/>
        <v>0</v>
      </c>
      <c r="X69" s="88"/>
      <c r="Y69" s="89">
        <f t="shared" si="10"/>
        <v>0</v>
      </c>
      <c r="Z69" s="88"/>
      <c r="AA69" s="89">
        <f t="shared" si="11"/>
        <v>0</v>
      </c>
      <c r="AB69" s="88"/>
      <c r="AC69" s="89">
        <f t="shared" si="12"/>
        <v>0</v>
      </c>
      <c r="AD69" s="88"/>
      <c r="AE69" s="89">
        <f t="shared" si="13"/>
        <v>0</v>
      </c>
      <c r="AF69" s="88"/>
      <c r="AG69" s="89">
        <f t="shared" si="14"/>
        <v>0</v>
      </c>
      <c r="AH69" s="88"/>
      <c r="AI69" s="89">
        <f t="shared" si="15"/>
        <v>0</v>
      </c>
      <c r="AJ69" s="88"/>
      <c r="AK69" s="89">
        <f t="shared" si="16"/>
        <v>0</v>
      </c>
      <c r="AL69" s="88"/>
      <c r="AM69" s="89">
        <f t="shared" si="17"/>
        <v>0</v>
      </c>
      <c r="AN69" s="88"/>
      <c r="AO69" s="89">
        <f t="shared" si="18"/>
        <v>0</v>
      </c>
      <c r="AP69" s="88"/>
      <c r="AQ69" s="89">
        <f t="shared" si="19"/>
        <v>0</v>
      </c>
      <c r="AR69" s="88"/>
      <c r="AS69" s="89">
        <f t="shared" si="20"/>
        <v>0</v>
      </c>
      <c r="AT69" s="88"/>
      <c r="AU69" s="89">
        <f t="shared" si="21"/>
        <v>0</v>
      </c>
      <c r="AV69" s="88"/>
      <c r="AW69" s="89">
        <f t="shared" si="22"/>
        <v>0</v>
      </c>
      <c r="AX69" s="88"/>
      <c r="AY69" s="89">
        <f t="shared" si="23"/>
        <v>0</v>
      </c>
      <c r="AZ69" s="88"/>
      <c r="BA69" s="89">
        <f t="shared" si="24"/>
        <v>0</v>
      </c>
      <c r="BB69" s="88"/>
      <c r="BC69" s="89">
        <f t="shared" si="25"/>
        <v>0</v>
      </c>
      <c r="BD69" s="88"/>
      <c r="BE69" s="89">
        <f t="shared" si="26"/>
        <v>0</v>
      </c>
      <c r="BF69" s="88"/>
      <c r="BG69" s="89">
        <f t="shared" si="27"/>
        <v>0</v>
      </c>
      <c r="BH69" s="88"/>
      <c r="BI69" s="89">
        <f t="shared" si="28"/>
        <v>0</v>
      </c>
      <c r="BJ69" s="88"/>
      <c r="BK69" s="89">
        <f t="shared" si="29"/>
        <v>0</v>
      </c>
      <c r="BL69" s="249"/>
      <c r="BM69" s="5">
        <f t="shared" si="31"/>
        <v>0</v>
      </c>
      <c r="BN69" s="14">
        <f t="shared" si="30"/>
        <v>0</v>
      </c>
      <c r="BO69" s="91">
        <f t="shared" si="32"/>
        <v>0</v>
      </c>
      <c r="BP69" s="15">
        <f t="shared" si="33"/>
        <v>2</v>
      </c>
      <c r="BQ69" s="5">
        <f t="shared" si="34"/>
        <v>0</v>
      </c>
      <c r="BR69" s="240" t="str">
        <f t="shared" si="35"/>
        <v/>
      </c>
      <c r="BS69" s="240" t="str">
        <f t="shared" si="37"/>
        <v/>
      </c>
      <c r="BT69" s="240"/>
      <c r="BU69" s="82"/>
      <c r="BV69" s="82"/>
      <c r="BW69" s="82"/>
      <c r="BX69" s="82"/>
      <c r="BY69" s="21"/>
    </row>
    <row r="70" spans="1:96" ht="12.75" customHeight="1" x14ac:dyDescent="0.2">
      <c r="A70" s="3"/>
      <c r="B70" s="5">
        <f t="shared" si="36"/>
        <v>13</v>
      </c>
      <c r="C70" s="278" t="s">
        <v>244</v>
      </c>
      <c r="D70" s="279" t="s">
        <v>244</v>
      </c>
      <c r="E70" s="22"/>
      <c r="F70" s="88"/>
      <c r="G70" s="89">
        <f t="shared" si="1"/>
        <v>0</v>
      </c>
      <c r="H70" s="88"/>
      <c r="I70" s="89">
        <f t="shared" si="2"/>
        <v>0</v>
      </c>
      <c r="J70" s="88"/>
      <c r="K70" s="89">
        <f t="shared" si="3"/>
        <v>0</v>
      </c>
      <c r="L70" s="88"/>
      <c r="M70" s="89">
        <f t="shared" si="4"/>
        <v>0</v>
      </c>
      <c r="N70" s="88"/>
      <c r="O70" s="89">
        <f t="shared" si="5"/>
        <v>0</v>
      </c>
      <c r="P70" s="88"/>
      <c r="Q70" s="89">
        <f t="shared" si="6"/>
        <v>0</v>
      </c>
      <c r="R70" s="88"/>
      <c r="S70" s="89">
        <f t="shared" si="7"/>
        <v>0</v>
      </c>
      <c r="T70" s="88"/>
      <c r="U70" s="89">
        <f t="shared" si="8"/>
        <v>0</v>
      </c>
      <c r="V70" s="88"/>
      <c r="W70" s="89">
        <f t="shared" si="9"/>
        <v>0</v>
      </c>
      <c r="X70" s="88"/>
      <c r="Y70" s="89">
        <f t="shared" si="10"/>
        <v>0</v>
      </c>
      <c r="Z70" s="88"/>
      <c r="AA70" s="89">
        <f t="shared" si="11"/>
        <v>0</v>
      </c>
      <c r="AB70" s="88"/>
      <c r="AC70" s="89">
        <f t="shared" si="12"/>
        <v>0</v>
      </c>
      <c r="AD70" s="88"/>
      <c r="AE70" s="89">
        <f t="shared" si="13"/>
        <v>0</v>
      </c>
      <c r="AF70" s="88"/>
      <c r="AG70" s="89">
        <f t="shared" si="14"/>
        <v>0</v>
      </c>
      <c r="AH70" s="88"/>
      <c r="AI70" s="89">
        <f t="shared" si="15"/>
        <v>0</v>
      </c>
      <c r="AJ70" s="88"/>
      <c r="AK70" s="89">
        <f t="shared" si="16"/>
        <v>0</v>
      </c>
      <c r="AL70" s="88"/>
      <c r="AM70" s="89">
        <f t="shared" si="17"/>
        <v>0</v>
      </c>
      <c r="AN70" s="88"/>
      <c r="AO70" s="89">
        <f t="shared" si="18"/>
        <v>0</v>
      </c>
      <c r="AP70" s="88"/>
      <c r="AQ70" s="89">
        <f t="shared" si="19"/>
        <v>0</v>
      </c>
      <c r="AR70" s="88"/>
      <c r="AS70" s="89">
        <f t="shared" si="20"/>
        <v>0</v>
      </c>
      <c r="AT70" s="88"/>
      <c r="AU70" s="89">
        <f t="shared" si="21"/>
        <v>0</v>
      </c>
      <c r="AV70" s="88"/>
      <c r="AW70" s="89">
        <f t="shared" si="22"/>
        <v>0</v>
      </c>
      <c r="AX70" s="88"/>
      <c r="AY70" s="89">
        <f t="shared" si="23"/>
        <v>0</v>
      </c>
      <c r="AZ70" s="88"/>
      <c r="BA70" s="89">
        <f t="shared" si="24"/>
        <v>0</v>
      </c>
      <c r="BB70" s="88"/>
      <c r="BC70" s="89">
        <f t="shared" si="25"/>
        <v>0</v>
      </c>
      <c r="BD70" s="88"/>
      <c r="BE70" s="89">
        <f t="shared" si="26"/>
        <v>0</v>
      </c>
      <c r="BF70" s="88"/>
      <c r="BG70" s="89">
        <f t="shared" si="27"/>
        <v>0</v>
      </c>
      <c r="BH70" s="88"/>
      <c r="BI70" s="89">
        <f t="shared" si="28"/>
        <v>0</v>
      </c>
      <c r="BJ70" s="88"/>
      <c r="BK70" s="89">
        <f t="shared" si="29"/>
        <v>0</v>
      </c>
      <c r="BL70" s="249"/>
      <c r="BM70" s="5">
        <f t="shared" si="31"/>
        <v>0</v>
      </c>
      <c r="BN70" s="14">
        <f t="shared" si="30"/>
        <v>0</v>
      </c>
      <c r="BO70" s="91">
        <f t="shared" si="32"/>
        <v>0</v>
      </c>
      <c r="BP70" s="15">
        <f t="shared" si="33"/>
        <v>2</v>
      </c>
      <c r="BQ70" s="5">
        <f t="shared" si="34"/>
        <v>0</v>
      </c>
      <c r="BR70" s="240" t="str">
        <f t="shared" si="35"/>
        <v/>
      </c>
      <c r="BS70" s="240" t="str">
        <f t="shared" si="37"/>
        <v/>
      </c>
      <c r="BT70" s="240"/>
      <c r="BU70" s="82"/>
      <c r="BV70" s="82"/>
      <c r="BW70" s="82"/>
      <c r="BX70" s="82"/>
      <c r="BY70" s="21"/>
    </row>
    <row r="71" spans="1:96" ht="12.75" customHeight="1" x14ac:dyDescent="0.2">
      <c r="A71" s="3"/>
      <c r="B71" s="5">
        <f t="shared" si="36"/>
        <v>14</v>
      </c>
      <c r="C71" s="278" t="s">
        <v>245</v>
      </c>
      <c r="D71" s="279" t="s">
        <v>245</v>
      </c>
      <c r="E71" s="22"/>
      <c r="F71" s="88"/>
      <c r="G71" s="89">
        <f t="shared" si="1"/>
        <v>0</v>
      </c>
      <c r="H71" s="88"/>
      <c r="I71" s="89">
        <f t="shared" si="2"/>
        <v>0</v>
      </c>
      <c r="J71" s="88"/>
      <c r="K71" s="89">
        <f t="shared" si="3"/>
        <v>0</v>
      </c>
      <c r="L71" s="88"/>
      <c r="M71" s="89">
        <f t="shared" si="4"/>
        <v>0</v>
      </c>
      <c r="N71" s="88"/>
      <c r="O71" s="89">
        <f t="shared" si="5"/>
        <v>0</v>
      </c>
      <c r="P71" s="88"/>
      <c r="Q71" s="89">
        <f t="shared" si="6"/>
        <v>0</v>
      </c>
      <c r="R71" s="88"/>
      <c r="S71" s="89">
        <f t="shared" si="7"/>
        <v>0</v>
      </c>
      <c r="T71" s="88"/>
      <c r="U71" s="89">
        <f t="shared" si="8"/>
        <v>0</v>
      </c>
      <c r="V71" s="88"/>
      <c r="W71" s="89">
        <f t="shared" si="9"/>
        <v>0</v>
      </c>
      <c r="X71" s="88"/>
      <c r="Y71" s="89">
        <f t="shared" si="10"/>
        <v>0</v>
      </c>
      <c r="Z71" s="88"/>
      <c r="AA71" s="89">
        <f t="shared" si="11"/>
        <v>0</v>
      </c>
      <c r="AB71" s="88"/>
      <c r="AC71" s="89">
        <f t="shared" si="12"/>
        <v>0</v>
      </c>
      <c r="AD71" s="88"/>
      <c r="AE71" s="89">
        <f t="shared" si="13"/>
        <v>0</v>
      </c>
      <c r="AF71" s="88"/>
      <c r="AG71" s="89">
        <f t="shared" si="14"/>
        <v>0</v>
      </c>
      <c r="AH71" s="88"/>
      <c r="AI71" s="89">
        <f t="shared" si="15"/>
        <v>0</v>
      </c>
      <c r="AJ71" s="88"/>
      <c r="AK71" s="89">
        <f t="shared" si="16"/>
        <v>0</v>
      </c>
      <c r="AL71" s="88"/>
      <c r="AM71" s="89">
        <f t="shared" si="17"/>
        <v>0</v>
      </c>
      <c r="AN71" s="88"/>
      <c r="AO71" s="89">
        <f t="shared" si="18"/>
        <v>0</v>
      </c>
      <c r="AP71" s="88"/>
      <c r="AQ71" s="89">
        <f t="shared" si="19"/>
        <v>0</v>
      </c>
      <c r="AR71" s="88"/>
      <c r="AS71" s="89">
        <f t="shared" si="20"/>
        <v>0</v>
      </c>
      <c r="AT71" s="88"/>
      <c r="AU71" s="89">
        <f t="shared" si="21"/>
        <v>0</v>
      </c>
      <c r="AV71" s="88"/>
      <c r="AW71" s="89">
        <f t="shared" si="22"/>
        <v>0</v>
      </c>
      <c r="AX71" s="88"/>
      <c r="AY71" s="89">
        <f t="shared" si="23"/>
        <v>0</v>
      </c>
      <c r="AZ71" s="88"/>
      <c r="BA71" s="89">
        <f t="shared" si="24"/>
        <v>0</v>
      </c>
      <c r="BB71" s="88"/>
      <c r="BC71" s="89">
        <f t="shared" si="25"/>
        <v>0</v>
      </c>
      <c r="BD71" s="88"/>
      <c r="BE71" s="89">
        <f t="shared" si="26"/>
        <v>0</v>
      </c>
      <c r="BF71" s="88"/>
      <c r="BG71" s="89">
        <f t="shared" si="27"/>
        <v>0</v>
      </c>
      <c r="BH71" s="88"/>
      <c r="BI71" s="89">
        <f t="shared" si="28"/>
        <v>0</v>
      </c>
      <c r="BJ71" s="88"/>
      <c r="BK71" s="89">
        <f t="shared" si="29"/>
        <v>0</v>
      </c>
      <c r="BL71" s="249"/>
      <c r="BM71" s="5">
        <f t="shared" si="31"/>
        <v>0</v>
      </c>
      <c r="BN71" s="14">
        <f t="shared" si="30"/>
        <v>0</v>
      </c>
      <c r="BO71" s="91">
        <f t="shared" si="32"/>
        <v>0</v>
      </c>
      <c r="BP71" s="15">
        <f t="shared" si="33"/>
        <v>2</v>
      </c>
      <c r="BQ71" s="5">
        <f t="shared" si="34"/>
        <v>0</v>
      </c>
      <c r="BR71" s="240" t="str">
        <f t="shared" si="35"/>
        <v/>
      </c>
      <c r="BS71" s="240" t="str">
        <f t="shared" si="37"/>
        <v/>
      </c>
      <c r="BT71" s="240"/>
      <c r="BU71" s="82"/>
      <c r="BV71" s="82"/>
      <c r="BW71" s="82"/>
      <c r="BX71" s="82"/>
      <c r="BY71" s="21"/>
    </row>
    <row r="72" spans="1:96" ht="12.75" customHeight="1" x14ac:dyDescent="0.2">
      <c r="A72" s="3"/>
      <c r="B72" s="5">
        <f t="shared" si="36"/>
        <v>15</v>
      </c>
      <c r="C72" s="278" t="s">
        <v>246</v>
      </c>
      <c r="D72" s="279" t="s">
        <v>246</v>
      </c>
      <c r="E72" s="22"/>
      <c r="F72" s="88"/>
      <c r="G72" s="89">
        <f t="shared" si="1"/>
        <v>0</v>
      </c>
      <c r="H72" s="88"/>
      <c r="I72" s="89">
        <f t="shared" si="2"/>
        <v>0</v>
      </c>
      <c r="J72" s="88"/>
      <c r="K72" s="89">
        <f t="shared" si="3"/>
        <v>0</v>
      </c>
      <c r="L72" s="88"/>
      <c r="M72" s="89">
        <f t="shared" si="4"/>
        <v>0</v>
      </c>
      <c r="N72" s="88"/>
      <c r="O72" s="89">
        <f t="shared" si="5"/>
        <v>0</v>
      </c>
      <c r="P72" s="88"/>
      <c r="Q72" s="89">
        <f t="shared" si="6"/>
        <v>0</v>
      </c>
      <c r="R72" s="88"/>
      <c r="S72" s="89">
        <f t="shared" si="7"/>
        <v>0</v>
      </c>
      <c r="T72" s="88"/>
      <c r="U72" s="89">
        <f t="shared" si="8"/>
        <v>0</v>
      </c>
      <c r="V72" s="88"/>
      <c r="W72" s="89">
        <f t="shared" si="9"/>
        <v>0</v>
      </c>
      <c r="X72" s="88"/>
      <c r="Y72" s="89">
        <f t="shared" si="10"/>
        <v>0</v>
      </c>
      <c r="Z72" s="88"/>
      <c r="AA72" s="89">
        <f t="shared" si="11"/>
        <v>0</v>
      </c>
      <c r="AB72" s="88"/>
      <c r="AC72" s="89">
        <f t="shared" si="12"/>
        <v>0</v>
      </c>
      <c r="AD72" s="88"/>
      <c r="AE72" s="89">
        <f t="shared" si="13"/>
        <v>0</v>
      </c>
      <c r="AF72" s="88"/>
      <c r="AG72" s="89">
        <f t="shared" si="14"/>
        <v>0</v>
      </c>
      <c r="AH72" s="88"/>
      <c r="AI72" s="89">
        <f t="shared" si="15"/>
        <v>0</v>
      </c>
      <c r="AJ72" s="88"/>
      <c r="AK72" s="89">
        <f t="shared" si="16"/>
        <v>0</v>
      </c>
      <c r="AL72" s="88"/>
      <c r="AM72" s="89">
        <f t="shared" si="17"/>
        <v>0</v>
      </c>
      <c r="AN72" s="88"/>
      <c r="AO72" s="89">
        <f t="shared" si="18"/>
        <v>0</v>
      </c>
      <c r="AP72" s="88"/>
      <c r="AQ72" s="89">
        <f t="shared" si="19"/>
        <v>0</v>
      </c>
      <c r="AR72" s="88"/>
      <c r="AS72" s="89">
        <f t="shared" si="20"/>
        <v>0</v>
      </c>
      <c r="AT72" s="88"/>
      <c r="AU72" s="89">
        <f t="shared" si="21"/>
        <v>0</v>
      </c>
      <c r="AV72" s="88"/>
      <c r="AW72" s="89">
        <f t="shared" si="22"/>
        <v>0</v>
      </c>
      <c r="AX72" s="88"/>
      <c r="AY72" s="89">
        <f t="shared" si="23"/>
        <v>0</v>
      </c>
      <c r="AZ72" s="88"/>
      <c r="BA72" s="89">
        <f t="shared" si="24"/>
        <v>0</v>
      </c>
      <c r="BB72" s="88"/>
      <c r="BC72" s="89">
        <f t="shared" si="25"/>
        <v>0</v>
      </c>
      <c r="BD72" s="88"/>
      <c r="BE72" s="89">
        <f t="shared" si="26"/>
        <v>0</v>
      </c>
      <c r="BF72" s="88"/>
      <c r="BG72" s="89">
        <f t="shared" si="27"/>
        <v>0</v>
      </c>
      <c r="BH72" s="88"/>
      <c r="BI72" s="89">
        <f t="shared" si="28"/>
        <v>0</v>
      </c>
      <c r="BJ72" s="88"/>
      <c r="BK72" s="89">
        <f t="shared" si="29"/>
        <v>0</v>
      </c>
      <c r="BL72" s="249"/>
      <c r="BM72" s="5">
        <f t="shared" si="31"/>
        <v>0</v>
      </c>
      <c r="BN72" s="14">
        <f t="shared" si="30"/>
        <v>0</v>
      </c>
      <c r="BO72" s="91">
        <f t="shared" si="32"/>
        <v>0</v>
      </c>
      <c r="BP72" s="15">
        <f t="shared" si="33"/>
        <v>2</v>
      </c>
      <c r="BQ72" s="5">
        <f t="shared" si="34"/>
        <v>0</v>
      </c>
      <c r="BR72" s="240" t="str">
        <f t="shared" si="35"/>
        <v/>
      </c>
      <c r="BS72" s="240" t="str">
        <f t="shared" si="37"/>
        <v/>
      </c>
      <c r="BT72" s="240"/>
      <c r="BU72" s="82"/>
      <c r="BV72" s="82"/>
      <c r="BW72" s="82"/>
      <c r="BX72" s="82"/>
      <c r="BY72" s="21"/>
      <c r="CO72" s="118" t="s">
        <v>8</v>
      </c>
      <c r="CP72" s="118" t="s">
        <v>34</v>
      </c>
      <c r="CQ72" s="97"/>
      <c r="CR72" s="97"/>
    </row>
    <row r="73" spans="1:96" ht="12.75" customHeight="1" x14ac:dyDescent="0.2">
      <c r="A73" s="3"/>
      <c r="B73" s="5">
        <f t="shared" si="36"/>
        <v>16</v>
      </c>
      <c r="C73" s="278" t="s">
        <v>247</v>
      </c>
      <c r="D73" s="279" t="s">
        <v>247</v>
      </c>
      <c r="E73" s="22"/>
      <c r="F73" s="88"/>
      <c r="G73" s="89">
        <f t="shared" si="1"/>
        <v>0</v>
      </c>
      <c r="H73" s="88"/>
      <c r="I73" s="89">
        <f t="shared" si="2"/>
        <v>0</v>
      </c>
      <c r="J73" s="88"/>
      <c r="K73" s="89">
        <f t="shared" si="3"/>
        <v>0</v>
      </c>
      <c r="L73" s="88"/>
      <c r="M73" s="89">
        <f t="shared" si="4"/>
        <v>0</v>
      </c>
      <c r="N73" s="88"/>
      <c r="O73" s="89">
        <f t="shared" si="5"/>
        <v>0</v>
      </c>
      <c r="P73" s="88"/>
      <c r="Q73" s="89">
        <f t="shared" si="6"/>
        <v>0</v>
      </c>
      <c r="R73" s="88"/>
      <c r="S73" s="89">
        <f t="shared" si="7"/>
        <v>0</v>
      </c>
      <c r="T73" s="88"/>
      <c r="U73" s="89">
        <f t="shared" si="8"/>
        <v>0</v>
      </c>
      <c r="V73" s="88"/>
      <c r="W73" s="89">
        <f t="shared" si="9"/>
        <v>0</v>
      </c>
      <c r="X73" s="88"/>
      <c r="Y73" s="89">
        <f t="shared" si="10"/>
        <v>0</v>
      </c>
      <c r="Z73" s="88"/>
      <c r="AA73" s="89">
        <f t="shared" si="11"/>
        <v>0</v>
      </c>
      <c r="AB73" s="88"/>
      <c r="AC73" s="89">
        <f t="shared" si="12"/>
        <v>0</v>
      </c>
      <c r="AD73" s="88"/>
      <c r="AE73" s="89">
        <f t="shared" si="13"/>
        <v>0</v>
      </c>
      <c r="AF73" s="88"/>
      <c r="AG73" s="89">
        <f t="shared" si="14"/>
        <v>0</v>
      </c>
      <c r="AH73" s="88"/>
      <c r="AI73" s="89">
        <f t="shared" si="15"/>
        <v>0</v>
      </c>
      <c r="AJ73" s="88"/>
      <c r="AK73" s="89">
        <f t="shared" si="16"/>
        <v>0</v>
      </c>
      <c r="AL73" s="88"/>
      <c r="AM73" s="89">
        <f t="shared" si="17"/>
        <v>0</v>
      </c>
      <c r="AN73" s="88"/>
      <c r="AO73" s="89">
        <f t="shared" si="18"/>
        <v>0</v>
      </c>
      <c r="AP73" s="88"/>
      <c r="AQ73" s="89">
        <f t="shared" si="19"/>
        <v>0</v>
      </c>
      <c r="AR73" s="88"/>
      <c r="AS73" s="89">
        <f t="shared" si="20"/>
        <v>0</v>
      </c>
      <c r="AT73" s="88"/>
      <c r="AU73" s="89">
        <f t="shared" si="21"/>
        <v>0</v>
      </c>
      <c r="AV73" s="88"/>
      <c r="AW73" s="89">
        <f t="shared" si="22"/>
        <v>0</v>
      </c>
      <c r="AX73" s="88"/>
      <c r="AY73" s="89">
        <f t="shared" si="23"/>
        <v>0</v>
      </c>
      <c r="AZ73" s="88"/>
      <c r="BA73" s="89">
        <f t="shared" si="24"/>
        <v>0</v>
      </c>
      <c r="BB73" s="88"/>
      <c r="BC73" s="89">
        <f t="shared" si="25"/>
        <v>0</v>
      </c>
      <c r="BD73" s="88"/>
      <c r="BE73" s="89">
        <f t="shared" si="26"/>
        <v>0</v>
      </c>
      <c r="BF73" s="88"/>
      <c r="BG73" s="89">
        <f t="shared" si="27"/>
        <v>0</v>
      </c>
      <c r="BH73" s="88"/>
      <c r="BI73" s="89">
        <f t="shared" si="28"/>
        <v>0</v>
      </c>
      <c r="BJ73" s="88"/>
      <c r="BK73" s="89">
        <f t="shared" si="29"/>
        <v>0</v>
      </c>
      <c r="BL73" s="249"/>
      <c r="BM73" s="5">
        <f t="shared" si="31"/>
        <v>0</v>
      </c>
      <c r="BN73" s="14">
        <f t="shared" si="30"/>
        <v>0</v>
      </c>
      <c r="BO73" s="91">
        <f t="shared" si="32"/>
        <v>0</v>
      </c>
      <c r="BP73" s="15">
        <f t="shared" si="33"/>
        <v>2</v>
      </c>
      <c r="BQ73" s="5">
        <f t="shared" si="34"/>
        <v>0</v>
      </c>
      <c r="BR73" s="240" t="str">
        <f t="shared" si="35"/>
        <v/>
      </c>
      <c r="BS73" s="240" t="str">
        <f t="shared" si="37"/>
        <v/>
      </c>
      <c r="BT73" s="240"/>
      <c r="BU73" s="82"/>
      <c r="BV73" s="82"/>
      <c r="BW73" s="82"/>
      <c r="BX73" s="82"/>
      <c r="BY73" s="21"/>
      <c r="CO73" s="119">
        <v>1</v>
      </c>
      <c r="CP73" s="120" t="s">
        <v>104</v>
      </c>
      <c r="CQ73" s="97"/>
      <c r="CR73" s="97"/>
    </row>
    <row r="74" spans="1:96" ht="12.75" customHeight="1" x14ac:dyDescent="0.2">
      <c r="A74" s="3"/>
      <c r="B74" s="5">
        <f t="shared" si="36"/>
        <v>17</v>
      </c>
      <c r="C74" s="278" t="s">
        <v>248</v>
      </c>
      <c r="D74" s="279" t="s">
        <v>248</v>
      </c>
      <c r="E74" s="22"/>
      <c r="F74" s="88"/>
      <c r="G74" s="89">
        <f t="shared" si="1"/>
        <v>0</v>
      </c>
      <c r="H74" s="88"/>
      <c r="I74" s="89">
        <f t="shared" si="2"/>
        <v>0</v>
      </c>
      <c r="J74" s="88"/>
      <c r="K74" s="89">
        <f t="shared" si="3"/>
        <v>0</v>
      </c>
      <c r="L74" s="88"/>
      <c r="M74" s="89">
        <f t="shared" si="4"/>
        <v>0</v>
      </c>
      <c r="N74" s="88"/>
      <c r="O74" s="89">
        <f t="shared" si="5"/>
        <v>0</v>
      </c>
      <c r="P74" s="88"/>
      <c r="Q74" s="89">
        <f t="shared" si="6"/>
        <v>0</v>
      </c>
      <c r="R74" s="88"/>
      <c r="S74" s="89">
        <f t="shared" si="7"/>
        <v>0</v>
      </c>
      <c r="T74" s="88"/>
      <c r="U74" s="89">
        <f t="shared" si="8"/>
        <v>0</v>
      </c>
      <c r="V74" s="88"/>
      <c r="W74" s="89">
        <f t="shared" si="9"/>
        <v>0</v>
      </c>
      <c r="X74" s="88"/>
      <c r="Y74" s="89">
        <f t="shared" si="10"/>
        <v>0</v>
      </c>
      <c r="Z74" s="88"/>
      <c r="AA74" s="89">
        <f t="shared" si="11"/>
        <v>0</v>
      </c>
      <c r="AB74" s="88"/>
      <c r="AC74" s="89">
        <f t="shared" si="12"/>
        <v>0</v>
      </c>
      <c r="AD74" s="88"/>
      <c r="AE74" s="89">
        <f t="shared" si="13"/>
        <v>0</v>
      </c>
      <c r="AF74" s="88"/>
      <c r="AG74" s="89">
        <f t="shared" si="14"/>
        <v>0</v>
      </c>
      <c r="AH74" s="88"/>
      <c r="AI74" s="89">
        <f t="shared" si="15"/>
        <v>0</v>
      </c>
      <c r="AJ74" s="88"/>
      <c r="AK74" s="89">
        <f t="shared" si="16"/>
        <v>0</v>
      </c>
      <c r="AL74" s="88"/>
      <c r="AM74" s="89">
        <f t="shared" si="17"/>
        <v>0</v>
      </c>
      <c r="AN74" s="88"/>
      <c r="AO74" s="89">
        <f t="shared" si="18"/>
        <v>0</v>
      </c>
      <c r="AP74" s="88"/>
      <c r="AQ74" s="89">
        <f t="shared" si="19"/>
        <v>0</v>
      </c>
      <c r="AR74" s="88"/>
      <c r="AS74" s="89">
        <f t="shared" si="20"/>
        <v>0</v>
      </c>
      <c r="AT74" s="88"/>
      <c r="AU74" s="89">
        <f t="shared" si="21"/>
        <v>0</v>
      </c>
      <c r="AV74" s="88"/>
      <c r="AW74" s="89">
        <f t="shared" si="22"/>
        <v>0</v>
      </c>
      <c r="AX74" s="88"/>
      <c r="AY74" s="89">
        <f t="shared" si="23"/>
        <v>0</v>
      </c>
      <c r="AZ74" s="88"/>
      <c r="BA74" s="89">
        <f t="shared" si="24"/>
        <v>0</v>
      </c>
      <c r="BB74" s="88"/>
      <c r="BC74" s="89">
        <f t="shared" si="25"/>
        <v>0</v>
      </c>
      <c r="BD74" s="88"/>
      <c r="BE74" s="89">
        <f t="shared" si="26"/>
        <v>0</v>
      </c>
      <c r="BF74" s="88"/>
      <c r="BG74" s="89">
        <f t="shared" si="27"/>
        <v>0</v>
      </c>
      <c r="BH74" s="88"/>
      <c r="BI74" s="89">
        <f t="shared" si="28"/>
        <v>0</v>
      </c>
      <c r="BJ74" s="88"/>
      <c r="BK74" s="89">
        <f t="shared" si="29"/>
        <v>0</v>
      </c>
      <c r="BL74" s="249"/>
      <c r="BM74" s="5">
        <f t="shared" si="31"/>
        <v>0</v>
      </c>
      <c r="BN74" s="14">
        <f t="shared" si="30"/>
        <v>0</v>
      </c>
      <c r="BO74" s="91">
        <f t="shared" si="32"/>
        <v>0</v>
      </c>
      <c r="BP74" s="15">
        <f t="shared" si="33"/>
        <v>2</v>
      </c>
      <c r="BQ74" s="5">
        <f t="shared" si="34"/>
        <v>0</v>
      </c>
      <c r="BR74" s="240" t="str">
        <f t="shared" si="35"/>
        <v/>
      </c>
      <c r="BS74" s="240" t="str">
        <f t="shared" si="37"/>
        <v/>
      </c>
      <c r="BT74" s="240"/>
      <c r="BU74" s="82"/>
      <c r="BV74" s="82"/>
      <c r="BW74" s="82"/>
      <c r="BX74" s="82"/>
      <c r="BY74" s="21"/>
      <c r="CO74" s="119">
        <f>CO73+1</f>
        <v>2</v>
      </c>
      <c r="CP74" s="120" t="s">
        <v>105</v>
      </c>
      <c r="CQ74" s="97"/>
      <c r="CR74" s="97"/>
    </row>
    <row r="75" spans="1:96" ht="12.75" customHeight="1" x14ac:dyDescent="0.2">
      <c r="A75" s="3"/>
      <c r="B75" s="5">
        <f t="shared" si="36"/>
        <v>18</v>
      </c>
      <c r="C75" s="278" t="s">
        <v>249</v>
      </c>
      <c r="D75" s="279" t="s">
        <v>249</v>
      </c>
      <c r="E75" s="22"/>
      <c r="F75" s="88"/>
      <c r="G75" s="89">
        <f t="shared" si="1"/>
        <v>0</v>
      </c>
      <c r="H75" s="88"/>
      <c r="I75" s="89">
        <f t="shared" si="2"/>
        <v>0</v>
      </c>
      <c r="J75" s="88"/>
      <c r="K75" s="89">
        <f t="shared" si="3"/>
        <v>0</v>
      </c>
      <c r="L75" s="88"/>
      <c r="M75" s="89">
        <f t="shared" si="4"/>
        <v>0</v>
      </c>
      <c r="N75" s="88"/>
      <c r="O75" s="89">
        <f t="shared" si="5"/>
        <v>0</v>
      </c>
      <c r="P75" s="88"/>
      <c r="Q75" s="89">
        <f t="shared" si="6"/>
        <v>0</v>
      </c>
      <c r="R75" s="88"/>
      <c r="S75" s="89">
        <f t="shared" si="7"/>
        <v>0</v>
      </c>
      <c r="T75" s="88"/>
      <c r="U75" s="89">
        <f t="shared" si="8"/>
        <v>0</v>
      </c>
      <c r="V75" s="88"/>
      <c r="W75" s="89">
        <f t="shared" si="9"/>
        <v>0</v>
      </c>
      <c r="X75" s="88"/>
      <c r="Y75" s="89">
        <f t="shared" si="10"/>
        <v>0</v>
      </c>
      <c r="Z75" s="88"/>
      <c r="AA75" s="89">
        <f t="shared" si="11"/>
        <v>0</v>
      </c>
      <c r="AB75" s="88"/>
      <c r="AC75" s="89">
        <f t="shared" si="12"/>
        <v>0</v>
      </c>
      <c r="AD75" s="88"/>
      <c r="AE75" s="89">
        <f t="shared" si="13"/>
        <v>0</v>
      </c>
      <c r="AF75" s="88"/>
      <c r="AG75" s="89">
        <f t="shared" si="14"/>
        <v>0</v>
      </c>
      <c r="AH75" s="88"/>
      <c r="AI75" s="89">
        <f t="shared" si="15"/>
        <v>0</v>
      </c>
      <c r="AJ75" s="88"/>
      <c r="AK75" s="89">
        <f t="shared" si="16"/>
        <v>0</v>
      </c>
      <c r="AL75" s="88"/>
      <c r="AM75" s="89">
        <f t="shared" si="17"/>
        <v>0</v>
      </c>
      <c r="AN75" s="88"/>
      <c r="AO75" s="89">
        <f t="shared" si="18"/>
        <v>0</v>
      </c>
      <c r="AP75" s="88"/>
      <c r="AQ75" s="89">
        <f t="shared" si="19"/>
        <v>0</v>
      </c>
      <c r="AR75" s="88"/>
      <c r="AS75" s="89">
        <f t="shared" si="20"/>
        <v>0</v>
      </c>
      <c r="AT75" s="88"/>
      <c r="AU75" s="89">
        <f t="shared" si="21"/>
        <v>0</v>
      </c>
      <c r="AV75" s="88"/>
      <c r="AW75" s="89">
        <f t="shared" si="22"/>
        <v>0</v>
      </c>
      <c r="AX75" s="88"/>
      <c r="AY75" s="89">
        <f t="shared" si="23"/>
        <v>0</v>
      </c>
      <c r="AZ75" s="88"/>
      <c r="BA75" s="89">
        <f t="shared" si="24"/>
        <v>0</v>
      </c>
      <c r="BB75" s="88"/>
      <c r="BC75" s="89">
        <f t="shared" si="25"/>
        <v>0</v>
      </c>
      <c r="BD75" s="88"/>
      <c r="BE75" s="89">
        <f t="shared" si="26"/>
        <v>0</v>
      </c>
      <c r="BF75" s="88"/>
      <c r="BG75" s="89">
        <f t="shared" si="27"/>
        <v>0</v>
      </c>
      <c r="BH75" s="88"/>
      <c r="BI75" s="89">
        <f t="shared" si="28"/>
        <v>0</v>
      </c>
      <c r="BJ75" s="88"/>
      <c r="BK75" s="89">
        <f t="shared" si="29"/>
        <v>0</v>
      </c>
      <c r="BL75" s="249"/>
      <c r="BM75" s="5">
        <f t="shared" si="31"/>
        <v>0</v>
      </c>
      <c r="BN75" s="14">
        <f t="shared" si="30"/>
        <v>0</v>
      </c>
      <c r="BO75" s="91">
        <f t="shared" si="32"/>
        <v>0</v>
      </c>
      <c r="BP75" s="15">
        <f t="shared" si="33"/>
        <v>2</v>
      </c>
      <c r="BQ75" s="5">
        <f t="shared" si="34"/>
        <v>0</v>
      </c>
      <c r="BR75" s="240" t="str">
        <f t="shared" si="35"/>
        <v/>
      </c>
      <c r="BS75" s="240" t="str">
        <f t="shared" si="37"/>
        <v/>
      </c>
      <c r="BT75" s="240"/>
      <c r="BU75" s="82"/>
      <c r="BV75" s="82"/>
      <c r="BW75" s="82"/>
      <c r="BX75" s="82"/>
      <c r="BY75" s="21"/>
      <c r="CO75" s="119">
        <f t="shared" ref="CO75:CO83" si="38">CO74+1</f>
        <v>3</v>
      </c>
      <c r="CP75" s="120" t="s">
        <v>106</v>
      </c>
      <c r="CQ75" s="97"/>
      <c r="CR75" s="97"/>
    </row>
    <row r="76" spans="1:96" ht="12.75" customHeight="1" x14ac:dyDescent="0.2">
      <c r="A76" s="3"/>
      <c r="B76" s="5">
        <f t="shared" si="36"/>
        <v>19</v>
      </c>
      <c r="C76" s="278" t="s">
        <v>250</v>
      </c>
      <c r="D76" s="279" t="s">
        <v>250</v>
      </c>
      <c r="E76" s="22"/>
      <c r="F76" s="88"/>
      <c r="G76" s="89">
        <f t="shared" si="1"/>
        <v>0</v>
      </c>
      <c r="H76" s="88"/>
      <c r="I76" s="89">
        <f t="shared" si="2"/>
        <v>0</v>
      </c>
      <c r="J76" s="88"/>
      <c r="K76" s="89">
        <f t="shared" si="3"/>
        <v>0</v>
      </c>
      <c r="L76" s="88"/>
      <c r="M76" s="89">
        <f t="shared" si="4"/>
        <v>0</v>
      </c>
      <c r="N76" s="88"/>
      <c r="O76" s="89">
        <f t="shared" si="5"/>
        <v>0</v>
      </c>
      <c r="P76" s="88"/>
      <c r="Q76" s="89">
        <f t="shared" si="6"/>
        <v>0</v>
      </c>
      <c r="R76" s="88"/>
      <c r="S76" s="89">
        <f t="shared" si="7"/>
        <v>0</v>
      </c>
      <c r="T76" s="88"/>
      <c r="U76" s="89">
        <f t="shared" si="8"/>
        <v>0</v>
      </c>
      <c r="V76" s="88"/>
      <c r="W76" s="89">
        <f t="shared" si="9"/>
        <v>0</v>
      </c>
      <c r="X76" s="88"/>
      <c r="Y76" s="89">
        <f t="shared" si="10"/>
        <v>0</v>
      </c>
      <c r="Z76" s="88"/>
      <c r="AA76" s="89">
        <f t="shared" si="11"/>
        <v>0</v>
      </c>
      <c r="AB76" s="88"/>
      <c r="AC76" s="89">
        <f t="shared" si="12"/>
        <v>0</v>
      </c>
      <c r="AD76" s="88"/>
      <c r="AE76" s="89">
        <f t="shared" si="13"/>
        <v>0</v>
      </c>
      <c r="AF76" s="88"/>
      <c r="AG76" s="89">
        <f t="shared" si="14"/>
        <v>0</v>
      </c>
      <c r="AH76" s="88"/>
      <c r="AI76" s="89">
        <f t="shared" si="15"/>
        <v>0</v>
      </c>
      <c r="AJ76" s="88"/>
      <c r="AK76" s="89">
        <f t="shared" si="16"/>
        <v>0</v>
      </c>
      <c r="AL76" s="88"/>
      <c r="AM76" s="89">
        <f t="shared" si="17"/>
        <v>0</v>
      </c>
      <c r="AN76" s="88"/>
      <c r="AO76" s="89">
        <f t="shared" si="18"/>
        <v>0</v>
      </c>
      <c r="AP76" s="88"/>
      <c r="AQ76" s="89">
        <f t="shared" si="19"/>
        <v>0</v>
      </c>
      <c r="AR76" s="88"/>
      <c r="AS76" s="89">
        <f t="shared" si="20"/>
        <v>0</v>
      </c>
      <c r="AT76" s="88"/>
      <c r="AU76" s="89">
        <f t="shared" si="21"/>
        <v>0</v>
      </c>
      <c r="AV76" s="88"/>
      <c r="AW76" s="89">
        <f t="shared" si="22"/>
        <v>0</v>
      </c>
      <c r="AX76" s="88"/>
      <c r="AY76" s="89">
        <f t="shared" si="23"/>
        <v>0</v>
      </c>
      <c r="AZ76" s="88"/>
      <c r="BA76" s="89">
        <f t="shared" si="24"/>
        <v>0</v>
      </c>
      <c r="BB76" s="88"/>
      <c r="BC76" s="89">
        <f t="shared" si="25"/>
        <v>0</v>
      </c>
      <c r="BD76" s="88"/>
      <c r="BE76" s="89">
        <f t="shared" si="26"/>
        <v>0</v>
      </c>
      <c r="BF76" s="88"/>
      <c r="BG76" s="89">
        <f t="shared" si="27"/>
        <v>0</v>
      </c>
      <c r="BH76" s="88"/>
      <c r="BI76" s="89">
        <f t="shared" si="28"/>
        <v>0</v>
      </c>
      <c r="BJ76" s="88"/>
      <c r="BK76" s="89">
        <f t="shared" si="29"/>
        <v>0</v>
      </c>
      <c r="BL76" s="249"/>
      <c r="BM76" s="5">
        <f t="shared" si="31"/>
        <v>0</v>
      </c>
      <c r="BN76" s="14">
        <f t="shared" si="30"/>
        <v>0</v>
      </c>
      <c r="BO76" s="91">
        <f t="shared" si="32"/>
        <v>0</v>
      </c>
      <c r="BP76" s="15">
        <f t="shared" si="33"/>
        <v>2</v>
      </c>
      <c r="BQ76" s="5">
        <f t="shared" si="34"/>
        <v>0</v>
      </c>
      <c r="BR76" s="240" t="str">
        <f t="shared" si="35"/>
        <v/>
      </c>
      <c r="BS76" s="240" t="str">
        <f t="shared" si="37"/>
        <v/>
      </c>
      <c r="BT76" s="240"/>
      <c r="BU76" s="82"/>
      <c r="BV76" s="82"/>
      <c r="BW76" s="82"/>
      <c r="BX76" s="82"/>
      <c r="BY76" s="21"/>
      <c r="CO76" s="119">
        <f t="shared" si="38"/>
        <v>4</v>
      </c>
      <c r="CP76" s="120" t="s">
        <v>107</v>
      </c>
      <c r="CQ76" s="97"/>
      <c r="CR76" s="97"/>
    </row>
    <row r="77" spans="1:96" ht="12.75" customHeight="1" x14ac:dyDescent="0.2">
      <c r="A77" s="3"/>
      <c r="B77" s="5">
        <f t="shared" si="36"/>
        <v>20</v>
      </c>
      <c r="C77" s="278" t="s">
        <v>251</v>
      </c>
      <c r="D77" s="279" t="s">
        <v>251</v>
      </c>
      <c r="E77" s="22"/>
      <c r="F77" s="88"/>
      <c r="G77" s="89">
        <f t="shared" si="1"/>
        <v>0</v>
      </c>
      <c r="H77" s="88"/>
      <c r="I77" s="89">
        <f t="shared" si="2"/>
        <v>0</v>
      </c>
      <c r="J77" s="88"/>
      <c r="K77" s="89">
        <f t="shared" si="3"/>
        <v>0</v>
      </c>
      <c r="L77" s="88"/>
      <c r="M77" s="89">
        <f t="shared" si="4"/>
        <v>0</v>
      </c>
      <c r="N77" s="88"/>
      <c r="O77" s="89">
        <f t="shared" si="5"/>
        <v>0</v>
      </c>
      <c r="P77" s="88"/>
      <c r="Q77" s="89">
        <f t="shared" si="6"/>
        <v>0</v>
      </c>
      <c r="R77" s="88"/>
      <c r="S77" s="89">
        <f t="shared" si="7"/>
        <v>0</v>
      </c>
      <c r="T77" s="88"/>
      <c r="U77" s="89">
        <f t="shared" si="8"/>
        <v>0</v>
      </c>
      <c r="V77" s="88"/>
      <c r="W77" s="89">
        <f t="shared" si="9"/>
        <v>0</v>
      </c>
      <c r="X77" s="88"/>
      <c r="Y77" s="89">
        <f t="shared" si="10"/>
        <v>0</v>
      </c>
      <c r="Z77" s="88"/>
      <c r="AA77" s="89">
        <f t="shared" si="11"/>
        <v>0</v>
      </c>
      <c r="AB77" s="88"/>
      <c r="AC77" s="89">
        <f t="shared" si="12"/>
        <v>0</v>
      </c>
      <c r="AD77" s="88"/>
      <c r="AE77" s="89">
        <f t="shared" si="13"/>
        <v>0</v>
      </c>
      <c r="AF77" s="88"/>
      <c r="AG77" s="89">
        <f t="shared" si="14"/>
        <v>0</v>
      </c>
      <c r="AH77" s="88"/>
      <c r="AI77" s="89">
        <f t="shared" si="15"/>
        <v>0</v>
      </c>
      <c r="AJ77" s="88"/>
      <c r="AK77" s="89">
        <f t="shared" si="16"/>
        <v>0</v>
      </c>
      <c r="AL77" s="88"/>
      <c r="AM77" s="89">
        <f t="shared" si="17"/>
        <v>0</v>
      </c>
      <c r="AN77" s="88"/>
      <c r="AO77" s="89">
        <f t="shared" si="18"/>
        <v>0</v>
      </c>
      <c r="AP77" s="88"/>
      <c r="AQ77" s="89">
        <f t="shared" si="19"/>
        <v>0</v>
      </c>
      <c r="AR77" s="88"/>
      <c r="AS77" s="89">
        <f t="shared" si="20"/>
        <v>0</v>
      </c>
      <c r="AT77" s="88"/>
      <c r="AU77" s="89">
        <f t="shared" si="21"/>
        <v>0</v>
      </c>
      <c r="AV77" s="88"/>
      <c r="AW77" s="89">
        <f t="shared" si="22"/>
        <v>0</v>
      </c>
      <c r="AX77" s="88"/>
      <c r="AY77" s="89">
        <f t="shared" si="23"/>
        <v>0</v>
      </c>
      <c r="AZ77" s="88"/>
      <c r="BA77" s="89">
        <f t="shared" si="24"/>
        <v>0</v>
      </c>
      <c r="BB77" s="88"/>
      <c r="BC77" s="89">
        <f t="shared" si="25"/>
        <v>0</v>
      </c>
      <c r="BD77" s="88"/>
      <c r="BE77" s="89">
        <f t="shared" si="26"/>
        <v>0</v>
      </c>
      <c r="BF77" s="88"/>
      <c r="BG77" s="89">
        <f t="shared" si="27"/>
        <v>0</v>
      </c>
      <c r="BH77" s="88"/>
      <c r="BI77" s="89">
        <f t="shared" si="28"/>
        <v>0</v>
      </c>
      <c r="BJ77" s="88"/>
      <c r="BK77" s="89">
        <f t="shared" si="29"/>
        <v>0</v>
      </c>
      <c r="BL77" s="249"/>
      <c r="BM77" s="5">
        <f t="shared" si="31"/>
        <v>0</v>
      </c>
      <c r="BN77" s="14">
        <f t="shared" si="30"/>
        <v>0</v>
      </c>
      <c r="BO77" s="91">
        <f t="shared" si="32"/>
        <v>0</v>
      </c>
      <c r="BP77" s="15">
        <f t="shared" si="33"/>
        <v>2</v>
      </c>
      <c r="BQ77" s="5">
        <f t="shared" si="34"/>
        <v>0</v>
      </c>
      <c r="BR77" s="240" t="str">
        <f t="shared" si="35"/>
        <v/>
      </c>
      <c r="BS77" s="240" t="str">
        <f t="shared" si="37"/>
        <v/>
      </c>
      <c r="BT77" s="240"/>
      <c r="BU77" s="82"/>
      <c r="BV77" s="82"/>
      <c r="BW77" s="82"/>
      <c r="BX77" s="82"/>
      <c r="BY77" s="21"/>
      <c r="CO77" s="119">
        <f t="shared" si="38"/>
        <v>5</v>
      </c>
      <c r="CP77" s="120" t="s">
        <v>41</v>
      </c>
      <c r="CQ77" s="97"/>
      <c r="CR77" s="97"/>
    </row>
    <row r="78" spans="1:96" ht="12.75" customHeight="1" x14ac:dyDescent="0.2">
      <c r="A78" s="3"/>
      <c r="B78" s="5">
        <f t="shared" si="36"/>
        <v>21</v>
      </c>
      <c r="C78" s="278" t="s">
        <v>252</v>
      </c>
      <c r="D78" s="279" t="s">
        <v>252</v>
      </c>
      <c r="E78" s="22"/>
      <c r="F78" s="88"/>
      <c r="G78" s="89">
        <f t="shared" si="1"/>
        <v>0</v>
      </c>
      <c r="H78" s="88"/>
      <c r="I78" s="89">
        <f t="shared" si="2"/>
        <v>0</v>
      </c>
      <c r="J78" s="88"/>
      <c r="K78" s="89">
        <f t="shared" si="3"/>
        <v>0</v>
      </c>
      <c r="L78" s="88"/>
      <c r="M78" s="89">
        <f t="shared" si="4"/>
        <v>0</v>
      </c>
      <c r="N78" s="88"/>
      <c r="O78" s="89">
        <f t="shared" si="5"/>
        <v>0</v>
      </c>
      <c r="P78" s="88"/>
      <c r="Q78" s="89">
        <f t="shared" si="6"/>
        <v>0</v>
      </c>
      <c r="R78" s="88"/>
      <c r="S78" s="89">
        <f t="shared" si="7"/>
        <v>0</v>
      </c>
      <c r="T78" s="88"/>
      <c r="U78" s="89">
        <f t="shared" si="8"/>
        <v>0</v>
      </c>
      <c r="V78" s="88"/>
      <c r="W78" s="89">
        <f t="shared" si="9"/>
        <v>0</v>
      </c>
      <c r="X78" s="88"/>
      <c r="Y78" s="89">
        <f t="shared" si="10"/>
        <v>0</v>
      </c>
      <c r="Z78" s="88"/>
      <c r="AA78" s="89">
        <f t="shared" si="11"/>
        <v>0</v>
      </c>
      <c r="AB78" s="88"/>
      <c r="AC78" s="89">
        <f t="shared" si="12"/>
        <v>0</v>
      </c>
      <c r="AD78" s="88"/>
      <c r="AE78" s="89">
        <f t="shared" si="13"/>
        <v>0</v>
      </c>
      <c r="AF78" s="88"/>
      <c r="AG78" s="89">
        <f t="shared" si="14"/>
        <v>0</v>
      </c>
      <c r="AH78" s="88"/>
      <c r="AI78" s="89">
        <f t="shared" si="15"/>
        <v>0</v>
      </c>
      <c r="AJ78" s="88"/>
      <c r="AK78" s="89">
        <f t="shared" si="16"/>
        <v>0</v>
      </c>
      <c r="AL78" s="88"/>
      <c r="AM78" s="89">
        <f t="shared" si="17"/>
        <v>0</v>
      </c>
      <c r="AN78" s="88"/>
      <c r="AO78" s="89">
        <f t="shared" si="18"/>
        <v>0</v>
      </c>
      <c r="AP78" s="88"/>
      <c r="AQ78" s="89">
        <f t="shared" si="19"/>
        <v>0</v>
      </c>
      <c r="AR78" s="88"/>
      <c r="AS78" s="89">
        <f t="shared" si="20"/>
        <v>0</v>
      </c>
      <c r="AT78" s="88"/>
      <c r="AU78" s="89">
        <f t="shared" si="21"/>
        <v>0</v>
      </c>
      <c r="AV78" s="88"/>
      <c r="AW78" s="89">
        <f t="shared" si="22"/>
        <v>0</v>
      </c>
      <c r="AX78" s="88"/>
      <c r="AY78" s="89">
        <f t="shared" si="23"/>
        <v>0</v>
      </c>
      <c r="AZ78" s="88"/>
      <c r="BA78" s="89">
        <f t="shared" si="24"/>
        <v>0</v>
      </c>
      <c r="BB78" s="88"/>
      <c r="BC78" s="89">
        <f t="shared" si="25"/>
        <v>0</v>
      </c>
      <c r="BD78" s="88"/>
      <c r="BE78" s="89">
        <f t="shared" si="26"/>
        <v>0</v>
      </c>
      <c r="BF78" s="88"/>
      <c r="BG78" s="89">
        <f t="shared" si="27"/>
        <v>0</v>
      </c>
      <c r="BH78" s="88"/>
      <c r="BI78" s="89">
        <f t="shared" si="28"/>
        <v>0</v>
      </c>
      <c r="BJ78" s="88"/>
      <c r="BK78" s="89">
        <f t="shared" si="29"/>
        <v>0</v>
      </c>
      <c r="BL78" s="249"/>
      <c r="BM78" s="5">
        <f t="shared" si="31"/>
        <v>0</v>
      </c>
      <c r="BN78" s="14">
        <f t="shared" si="30"/>
        <v>0</v>
      </c>
      <c r="BO78" s="91">
        <f t="shared" si="32"/>
        <v>0</v>
      </c>
      <c r="BP78" s="15">
        <f t="shared" si="33"/>
        <v>2</v>
      </c>
      <c r="BQ78" s="5">
        <f t="shared" si="34"/>
        <v>0</v>
      </c>
      <c r="BR78" s="240" t="str">
        <f t="shared" si="35"/>
        <v/>
      </c>
      <c r="BS78" s="240" t="str">
        <f t="shared" si="37"/>
        <v/>
      </c>
      <c r="BT78" s="240"/>
      <c r="BU78" s="82"/>
      <c r="BV78" s="82"/>
      <c r="BW78" s="82"/>
      <c r="BX78" s="82"/>
      <c r="BY78" s="21"/>
      <c r="CO78" s="119">
        <f t="shared" si="38"/>
        <v>6</v>
      </c>
      <c r="CP78" s="121" t="s">
        <v>108</v>
      </c>
      <c r="CQ78" s="97"/>
      <c r="CR78" s="97"/>
    </row>
    <row r="79" spans="1:96" ht="12.75" customHeight="1" x14ac:dyDescent="0.2">
      <c r="A79" s="3"/>
      <c r="B79" s="5">
        <f t="shared" si="36"/>
        <v>22</v>
      </c>
      <c r="C79" s="278" t="s">
        <v>253</v>
      </c>
      <c r="D79" s="279" t="s">
        <v>253</v>
      </c>
      <c r="E79" s="22"/>
      <c r="F79" s="88"/>
      <c r="G79" s="89">
        <f t="shared" si="1"/>
        <v>0</v>
      </c>
      <c r="H79" s="88"/>
      <c r="I79" s="89">
        <f t="shared" si="2"/>
        <v>0</v>
      </c>
      <c r="J79" s="88"/>
      <c r="K79" s="89">
        <f t="shared" si="3"/>
        <v>0</v>
      </c>
      <c r="L79" s="88"/>
      <c r="M79" s="89">
        <f t="shared" si="4"/>
        <v>0</v>
      </c>
      <c r="N79" s="88"/>
      <c r="O79" s="89">
        <f t="shared" si="5"/>
        <v>0</v>
      </c>
      <c r="P79" s="88"/>
      <c r="Q79" s="89">
        <f t="shared" si="6"/>
        <v>0</v>
      </c>
      <c r="R79" s="88"/>
      <c r="S79" s="89">
        <f t="shared" si="7"/>
        <v>0</v>
      </c>
      <c r="T79" s="88"/>
      <c r="U79" s="89">
        <f t="shared" si="8"/>
        <v>0</v>
      </c>
      <c r="V79" s="88"/>
      <c r="W79" s="89">
        <f t="shared" si="9"/>
        <v>0</v>
      </c>
      <c r="X79" s="88"/>
      <c r="Y79" s="89">
        <f t="shared" si="10"/>
        <v>0</v>
      </c>
      <c r="Z79" s="88"/>
      <c r="AA79" s="89">
        <f t="shared" si="11"/>
        <v>0</v>
      </c>
      <c r="AB79" s="88"/>
      <c r="AC79" s="89">
        <f t="shared" si="12"/>
        <v>0</v>
      </c>
      <c r="AD79" s="88"/>
      <c r="AE79" s="89">
        <f t="shared" si="13"/>
        <v>0</v>
      </c>
      <c r="AF79" s="88"/>
      <c r="AG79" s="89">
        <f t="shared" si="14"/>
        <v>0</v>
      </c>
      <c r="AH79" s="88"/>
      <c r="AI79" s="89">
        <f t="shared" si="15"/>
        <v>0</v>
      </c>
      <c r="AJ79" s="88"/>
      <c r="AK79" s="89">
        <f t="shared" si="16"/>
        <v>0</v>
      </c>
      <c r="AL79" s="88"/>
      <c r="AM79" s="89">
        <f t="shared" si="17"/>
        <v>0</v>
      </c>
      <c r="AN79" s="88"/>
      <c r="AO79" s="89">
        <f t="shared" si="18"/>
        <v>0</v>
      </c>
      <c r="AP79" s="88"/>
      <c r="AQ79" s="89">
        <f t="shared" si="19"/>
        <v>0</v>
      </c>
      <c r="AR79" s="88"/>
      <c r="AS79" s="89">
        <f t="shared" si="20"/>
        <v>0</v>
      </c>
      <c r="AT79" s="88"/>
      <c r="AU79" s="89">
        <f t="shared" si="21"/>
        <v>0</v>
      </c>
      <c r="AV79" s="88"/>
      <c r="AW79" s="89">
        <f t="shared" si="22"/>
        <v>0</v>
      </c>
      <c r="AX79" s="88"/>
      <c r="AY79" s="89">
        <f t="shared" si="23"/>
        <v>0</v>
      </c>
      <c r="AZ79" s="88"/>
      <c r="BA79" s="89">
        <f t="shared" si="24"/>
        <v>0</v>
      </c>
      <c r="BB79" s="88"/>
      <c r="BC79" s="89">
        <f t="shared" si="25"/>
        <v>0</v>
      </c>
      <c r="BD79" s="88"/>
      <c r="BE79" s="89">
        <f t="shared" si="26"/>
        <v>0</v>
      </c>
      <c r="BF79" s="88"/>
      <c r="BG79" s="89">
        <f t="shared" si="27"/>
        <v>0</v>
      </c>
      <c r="BH79" s="88"/>
      <c r="BI79" s="89">
        <f t="shared" si="28"/>
        <v>0</v>
      </c>
      <c r="BJ79" s="88"/>
      <c r="BK79" s="89">
        <f t="shared" si="29"/>
        <v>0</v>
      </c>
      <c r="BL79" s="249"/>
      <c r="BM79" s="5">
        <f t="shared" si="31"/>
        <v>0</v>
      </c>
      <c r="BN79" s="14">
        <f t="shared" si="30"/>
        <v>0</v>
      </c>
      <c r="BO79" s="91">
        <f t="shared" si="32"/>
        <v>0</v>
      </c>
      <c r="BP79" s="15">
        <f t="shared" si="33"/>
        <v>2</v>
      </c>
      <c r="BQ79" s="5">
        <f t="shared" si="34"/>
        <v>0</v>
      </c>
      <c r="BR79" s="240" t="str">
        <f t="shared" si="35"/>
        <v/>
      </c>
      <c r="BS79" s="240" t="str">
        <f t="shared" si="37"/>
        <v/>
      </c>
      <c r="BT79" s="240"/>
      <c r="BU79" s="82"/>
      <c r="BV79" s="82"/>
      <c r="BW79" s="82"/>
      <c r="BX79" s="82"/>
      <c r="BY79" s="21"/>
      <c r="CO79" s="119">
        <f t="shared" si="38"/>
        <v>7</v>
      </c>
      <c r="CP79" s="120" t="s">
        <v>42</v>
      </c>
    </row>
    <row r="80" spans="1:96" ht="12.75" customHeight="1" x14ac:dyDescent="0.2">
      <c r="A80" s="3"/>
      <c r="B80" s="5">
        <f t="shared" si="36"/>
        <v>23</v>
      </c>
      <c r="C80" s="278" t="s">
        <v>254</v>
      </c>
      <c r="D80" s="279" t="s">
        <v>254</v>
      </c>
      <c r="E80" s="22"/>
      <c r="F80" s="88"/>
      <c r="G80" s="89">
        <f t="shared" si="1"/>
        <v>0</v>
      </c>
      <c r="H80" s="88"/>
      <c r="I80" s="89">
        <f t="shared" si="2"/>
        <v>0</v>
      </c>
      <c r="J80" s="88"/>
      <c r="K80" s="89">
        <f t="shared" si="3"/>
        <v>0</v>
      </c>
      <c r="L80" s="88"/>
      <c r="M80" s="89">
        <f t="shared" si="4"/>
        <v>0</v>
      </c>
      <c r="N80" s="88"/>
      <c r="O80" s="89">
        <f t="shared" si="5"/>
        <v>0</v>
      </c>
      <c r="P80" s="88"/>
      <c r="Q80" s="89">
        <f t="shared" si="6"/>
        <v>0</v>
      </c>
      <c r="R80" s="88"/>
      <c r="S80" s="89">
        <f t="shared" si="7"/>
        <v>0</v>
      </c>
      <c r="T80" s="88"/>
      <c r="U80" s="89">
        <f t="shared" si="8"/>
        <v>0</v>
      </c>
      <c r="V80" s="88"/>
      <c r="W80" s="89">
        <f t="shared" si="9"/>
        <v>0</v>
      </c>
      <c r="X80" s="88"/>
      <c r="Y80" s="89">
        <f t="shared" si="10"/>
        <v>0</v>
      </c>
      <c r="Z80" s="88"/>
      <c r="AA80" s="89">
        <f t="shared" si="11"/>
        <v>0</v>
      </c>
      <c r="AB80" s="88"/>
      <c r="AC80" s="89">
        <f t="shared" si="12"/>
        <v>0</v>
      </c>
      <c r="AD80" s="88"/>
      <c r="AE80" s="89">
        <f t="shared" si="13"/>
        <v>0</v>
      </c>
      <c r="AF80" s="88"/>
      <c r="AG80" s="89">
        <f t="shared" si="14"/>
        <v>0</v>
      </c>
      <c r="AH80" s="88"/>
      <c r="AI80" s="89">
        <f t="shared" si="15"/>
        <v>0</v>
      </c>
      <c r="AJ80" s="88"/>
      <c r="AK80" s="89">
        <f t="shared" si="16"/>
        <v>0</v>
      </c>
      <c r="AL80" s="88"/>
      <c r="AM80" s="89">
        <f t="shared" si="17"/>
        <v>0</v>
      </c>
      <c r="AN80" s="88"/>
      <c r="AO80" s="89">
        <f t="shared" si="18"/>
        <v>0</v>
      </c>
      <c r="AP80" s="88"/>
      <c r="AQ80" s="89">
        <f t="shared" si="19"/>
        <v>0</v>
      </c>
      <c r="AR80" s="88"/>
      <c r="AS80" s="89">
        <f t="shared" si="20"/>
        <v>0</v>
      </c>
      <c r="AT80" s="88"/>
      <c r="AU80" s="89">
        <f t="shared" si="21"/>
        <v>0</v>
      </c>
      <c r="AV80" s="88"/>
      <c r="AW80" s="89">
        <f t="shared" si="22"/>
        <v>0</v>
      </c>
      <c r="AX80" s="88"/>
      <c r="AY80" s="89">
        <f t="shared" si="23"/>
        <v>0</v>
      </c>
      <c r="AZ80" s="88"/>
      <c r="BA80" s="89">
        <f t="shared" si="24"/>
        <v>0</v>
      </c>
      <c r="BB80" s="88"/>
      <c r="BC80" s="89">
        <f t="shared" si="25"/>
        <v>0</v>
      </c>
      <c r="BD80" s="88"/>
      <c r="BE80" s="89">
        <f t="shared" si="26"/>
        <v>0</v>
      </c>
      <c r="BF80" s="88"/>
      <c r="BG80" s="89">
        <f t="shared" si="27"/>
        <v>0</v>
      </c>
      <c r="BH80" s="88"/>
      <c r="BI80" s="89">
        <f t="shared" si="28"/>
        <v>0</v>
      </c>
      <c r="BJ80" s="88"/>
      <c r="BK80" s="89">
        <f t="shared" si="29"/>
        <v>0</v>
      </c>
      <c r="BL80" s="249"/>
      <c r="BM80" s="5">
        <f t="shared" si="31"/>
        <v>0</v>
      </c>
      <c r="BN80" s="14">
        <f t="shared" si="30"/>
        <v>0</v>
      </c>
      <c r="BO80" s="91">
        <f t="shared" si="32"/>
        <v>0</v>
      </c>
      <c r="BP80" s="15">
        <f t="shared" si="33"/>
        <v>2</v>
      </c>
      <c r="BQ80" s="5">
        <f t="shared" si="34"/>
        <v>0</v>
      </c>
      <c r="BR80" s="240" t="str">
        <f t="shared" si="35"/>
        <v/>
      </c>
      <c r="BS80" s="240" t="str">
        <f t="shared" si="37"/>
        <v/>
      </c>
      <c r="BT80" s="240"/>
      <c r="BU80" s="82"/>
      <c r="BV80" s="82"/>
      <c r="BW80" s="82"/>
      <c r="BX80" s="82"/>
      <c r="BY80" s="21"/>
      <c r="CO80" s="119">
        <f t="shared" si="38"/>
        <v>8</v>
      </c>
      <c r="CP80" s="120" t="s">
        <v>109</v>
      </c>
    </row>
    <row r="81" spans="1:94" ht="12.75" customHeight="1" x14ac:dyDescent="0.2">
      <c r="A81" s="3"/>
      <c r="B81" s="5">
        <f t="shared" si="36"/>
        <v>24</v>
      </c>
      <c r="C81" s="278" t="s">
        <v>255</v>
      </c>
      <c r="D81" s="279" t="s">
        <v>255</v>
      </c>
      <c r="E81" s="22"/>
      <c r="F81" s="88"/>
      <c r="G81" s="89">
        <f t="shared" si="1"/>
        <v>0</v>
      </c>
      <c r="H81" s="88"/>
      <c r="I81" s="89">
        <f t="shared" si="2"/>
        <v>0</v>
      </c>
      <c r="J81" s="88"/>
      <c r="K81" s="89">
        <f t="shared" si="3"/>
        <v>0</v>
      </c>
      <c r="L81" s="88"/>
      <c r="M81" s="89">
        <f t="shared" si="4"/>
        <v>0</v>
      </c>
      <c r="N81" s="88"/>
      <c r="O81" s="89">
        <f t="shared" si="5"/>
        <v>0</v>
      </c>
      <c r="P81" s="88"/>
      <c r="Q81" s="89">
        <f t="shared" si="6"/>
        <v>0</v>
      </c>
      <c r="R81" s="88"/>
      <c r="S81" s="89">
        <f t="shared" si="7"/>
        <v>0</v>
      </c>
      <c r="T81" s="88"/>
      <c r="U81" s="89">
        <f t="shared" si="8"/>
        <v>0</v>
      </c>
      <c r="V81" s="88"/>
      <c r="W81" s="89">
        <f t="shared" si="9"/>
        <v>0</v>
      </c>
      <c r="X81" s="88"/>
      <c r="Y81" s="89">
        <f t="shared" si="10"/>
        <v>0</v>
      </c>
      <c r="Z81" s="88"/>
      <c r="AA81" s="89">
        <f t="shared" si="11"/>
        <v>0</v>
      </c>
      <c r="AB81" s="88"/>
      <c r="AC81" s="89">
        <f t="shared" si="12"/>
        <v>0</v>
      </c>
      <c r="AD81" s="88"/>
      <c r="AE81" s="89">
        <f t="shared" si="13"/>
        <v>0</v>
      </c>
      <c r="AF81" s="88"/>
      <c r="AG81" s="89">
        <f t="shared" si="14"/>
        <v>0</v>
      </c>
      <c r="AH81" s="88"/>
      <c r="AI81" s="89">
        <f t="shared" si="15"/>
        <v>0</v>
      </c>
      <c r="AJ81" s="88"/>
      <c r="AK81" s="89">
        <f t="shared" si="16"/>
        <v>0</v>
      </c>
      <c r="AL81" s="88"/>
      <c r="AM81" s="89">
        <f t="shared" si="17"/>
        <v>0</v>
      </c>
      <c r="AN81" s="88"/>
      <c r="AO81" s="89">
        <f t="shared" si="18"/>
        <v>0</v>
      </c>
      <c r="AP81" s="88"/>
      <c r="AQ81" s="89">
        <f t="shared" si="19"/>
        <v>0</v>
      </c>
      <c r="AR81" s="88"/>
      <c r="AS81" s="89">
        <f t="shared" si="20"/>
        <v>0</v>
      </c>
      <c r="AT81" s="88"/>
      <c r="AU81" s="89">
        <f t="shared" si="21"/>
        <v>0</v>
      </c>
      <c r="AV81" s="88"/>
      <c r="AW81" s="89">
        <f t="shared" si="22"/>
        <v>0</v>
      </c>
      <c r="AX81" s="88"/>
      <c r="AY81" s="89">
        <f t="shared" si="23"/>
        <v>0</v>
      </c>
      <c r="AZ81" s="88"/>
      <c r="BA81" s="89">
        <f t="shared" si="24"/>
        <v>0</v>
      </c>
      <c r="BB81" s="88"/>
      <c r="BC81" s="89">
        <f t="shared" si="25"/>
        <v>0</v>
      </c>
      <c r="BD81" s="88"/>
      <c r="BE81" s="89">
        <f t="shared" si="26"/>
        <v>0</v>
      </c>
      <c r="BF81" s="88"/>
      <c r="BG81" s="89">
        <f t="shared" si="27"/>
        <v>0</v>
      </c>
      <c r="BH81" s="88"/>
      <c r="BI81" s="89">
        <f t="shared" si="28"/>
        <v>0</v>
      </c>
      <c r="BJ81" s="88"/>
      <c r="BK81" s="89">
        <f t="shared" si="29"/>
        <v>0</v>
      </c>
      <c r="BL81" s="249"/>
      <c r="BM81" s="5">
        <f t="shared" si="31"/>
        <v>0</v>
      </c>
      <c r="BN81" s="14">
        <f t="shared" si="30"/>
        <v>0</v>
      </c>
      <c r="BO81" s="91">
        <f t="shared" si="32"/>
        <v>0</v>
      </c>
      <c r="BP81" s="15">
        <f t="shared" si="33"/>
        <v>2</v>
      </c>
      <c r="BQ81" s="5">
        <f t="shared" si="34"/>
        <v>0</v>
      </c>
      <c r="BR81" s="240" t="str">
        <f t="shared" si="35"/>
        <v/>
      </c>
      <c r="BS81" s="240" t="str">
        <f t="shared" si="37"/>
        <v/>
      </c>
      <c r="BT81" s="240"/>
      <c r="BU81" s="82"/>
      <c r="BV81" s="82"/>
      <c r="BW81" s="82"/>
      <c r="BX81" s="82"/>
      <c r="BY81" s="21"/>
      <c r="CO81" s="119">
        <f t="shared" si="38"/>
        <v>9</v>
      </c>
      <c r="CP81" s="122" t="s">
        <v>110</v>
      </c>
    </row>
    <row r="82" spans="1:94" ht="12.75" customHeight="1" x14ac:dyDescent="0.2">
      <c r="A82" s="3"/>
      <c r="B82" s="5">
        <f t="shared" si="36"/>
        <v>25</v>
      </c>
      <c r="C82" s="278" t="s">
        <v>256</v>
      </c>
      <c r="D82" s="279" t="s">
        <v>256</v>
      </c>
      <c r="E82" s="22"/>
      <c r="F82" s="88"/>
      <c r="G82" s="89">
        <f t="shared" si="1"/>
        <v>0</v>
      </c>
      <c r="H82" s="88"/>
      <c r="I82" s="89">
        <f t="shared" si="2"/>
        <v>0</v>
      </c>
      <c r="J82" s="88"/>
      <c r="K82" s="89">
        <f t="shared" si="3"/>
        <v>0</v>
      </c>
      <c r="L82" s="88"/>
      <c r="M82" s="89">
        <f t="shared" si="4"/>
        <v>0</v>
      </c>
      <c r="N82" s="88"/>
      <c r="O82" s="89">
        <f t="shared" si="5"/>
        <v>0</v>
      </c>
      <c r="P82" s="88"/>
      <c r="Q82" s="89">
        <f t="shared" si="6"/>
        <v>0</v>
      </c>
      <c r="R82" s="88"/>
      <c r="S82" s="89">
        <f t="shared" si="7"/>
        <v>0</v>
      </c>
      <c r="T82" s="88"/>
      <c r="U82" s="89">
        <f t="shared" si="8"/>
        <v>0</v>
      </c>
      <c r="V82" s="88"/>
      <c r="W82" s="89">
        <f t="shared" si="9"/>
        <v>0</v>
      </c>
      <c r="X82" s="88"/>
      <c r="Y82" s="89">
        <f t="shared" si="10"/>
        <v>0</v>
      </c>
      <c r="Z82" s="88"/>
      <c r="AA82" s="89">
        <f t="shared" si="11"/>
        <v>0</v>
      </c>
      <c r="AB82" s="88"/>
      <c r="AC82" s="89">
        <f t="shared" si="12"/>
        <v>0</v>
      </c>
      <c r="AD82" s="88"/>
      <c r="AE82" s="89">
        <f t="shared" si="13"/>
        <v>0</v>
      </c>
      <c r="AF82" s="88"/>
      <c r="AG82" s="89">
        <f t="shared" si="14"/>
        <v>0</v>
      </c>
      <c r="AH82" s="88"/>
      <c r="AI82" s="89">
        <f t="shared" si="15"/>
        <v>0</v>
      </c>
      <c r="AJ82" s="88"/>
      <c r="AK82" s="89">
        <f t="shared" si="16"/>
        <v>0</v>
      </c>
      <c r="AL82" s="88"/>
      <c r="AM82" s="89">
        <f t="shared" si="17"/>
        <v>0</v>
      </c>
      <c r="AN82" s="88"/>
      <c r="AO82" s="89">
        <f t="shared" si="18"/>
        <v>0</v>
      </c>
      <c r="AP82" s="88"/>
      <c r="AQ82" s="89">
        <f t="shared" si="19"/>
        <v>0</v>
      </c>
      <c r="AR82" s="88"/>
      <c r="AS82" s="89">
        <f t="shared" si="20"/>
        <v>0</v>
      </c>
      <c r="AT82" s="88"/>
      <c r="AU82" s="89">
        <f t="shared" si="21"/>
        <v>0</v>
      </c>
      <c r="AV82" s="88"/>
      <c r="AW82" s="89">
        <f t="shared" si="22"/>
        <v>0</v>
      </c>
      <c r="AX82" s="88"/>
      <c r="AY82" s="89">
        <f t="shared" si="23"/>
        <v>0</v>
      </c>
      <c r="AZ82" s="88"/>
      <c r="BA82" s="89">
        <f t="shared" si="24"/>
        <v>0</v>
      </c>
      <c r="BB82" s="88"/>
      <c r="BC82" s="89">
        <f t="shared" si="25"/>
        <v>0</v>
      </c>
      <c r="BD82" s="88"/>
      <c r="BE82" s="89">
        <f t="shared" si="26"/>
        <v>0</v>
      </c>
      <c r="BF82" s="88"/>
      <c r="BG82" s="89">
        <f t="shared" si="27"/>
        <v>0</v>
      </c>
      <c r="BH82" s="88"/>
      <c r="BI82" s="89">
        <f t="shared" si="28"/>
        <v>0</v>
      </c>
      <c r="BJ82" s="88"/>
      <c r="BK82" s="89">
        <f t="shared" si="29"/>
        <v>0</v>
      </c>
      <c r="BL82" s="249"/>
      <c r="BM82" s="5">
        <f t="shared" si="31"/>
        <v>0</v>
      </c>
      <c r="BN82" s="14">
        <f t="shared" si="30"/>
        <v>0</v>
      </c>
      <c r="BO82" s="91">
        <f t="shared" si="32"/>
        <v>0</v>
      </c>
      <c r="BP82" s="15">
        <f t="shared" si="33"/>
        <v>2</v>
      </c>
      <c r="BQ82" s="5">
        <f t="shared" si="34"/>
        <v>0</v>
      </c>
      <c r="BR82" s="240" t="str">
        <f t="shared" si="35"/>
        <v/>
      </c>
      <c r="BS82" s="240" t="str">
        <f t="shared" si="37"/>
        <v/>
      </c>
      <c r="BT82" s="240"/>
      <c r="BU82" s="82"/>
      <c r="BV82" s="82"/>
      <c r="BW82" s="82"/>
      <c r="BX82" s="82"/>
      <c r="BY82" s="21"/>
      <c r="CO82" s="119">
        <f t="shared" si="38"/>
        <v>10</v>
      </c>
      <c r="CP82" s="122" t="s">
        <v>43</v>
      </c>
    </row>
    <row r="83" spans="1:94" ht="12.75" customHeight="1" x14ac:dyDescent="0.2">
      <c r="A83" s="3"/>
      <c r="B83" s="5">
        <f t="shared" si="36"/>
        <v>26</v>
      </c>
      <c r="C83" s="278" t="s">
        <v>257</v>
      </c>
      <c r="D83" s="279" t="s">
        <v>257</v>
      </c>
      <c r="E83" s="22"/>
      <c r="F83" s="88"/>
      <c r="G83" s="89">
        <f t="shared" si="1"/>
        <v>0</v>
      </c>
      <c r="H83" s="88"/>
      <c r="I83" s="89">
        <f t="shared" si="2"/>
        <v>0</v>
      </c>
      <c r="J83" s="88"/>
      <c r="K83" s="89">
        <f t="shared" si="3"/>
        <v>0</v>
      </c>
      <c r="L83" s="88"/>
      <c r="M83" s="89">
        <f t="shared" si="4"/>
        <v>0</v>
      </c>
      <c r="N83" s="88"/>
      <c r="O83" s="89">
        <f t="shared" si="5"/>
        <v>0</v>
      </c>
      <c r="P83" s="88"/>
      <c r="Q83" s="89">
        <f t="shared" si="6"/>
        <v>0</v>
      </c>
      <c r="R83" s="88"/>
      <c r="S83" s="89">
        <f t="shared" si="7"/>
        <v>0</v>
      </c>
      <c r="T83" s="88"/>
      <c r="U83" s="89">
        <f t="shared" si="8"/>
        <v>0</v>
      </c>
      <c r="V83" s="88"/>
      <c r="W83" s="89">
        <f t="shared" si="9"/>
        <v>0</v>
      </c>
      <c r="X83" s="88"/>
      <c r="Y83" s="89">
        <f t="shared" si="10"/>
        <v>0</v>
      </c>
      <c r="Z83" s="88"/>
      <c r="AA83" s="89">
        <f t="shared" si="11"/>
        <v>0</v>
      </c>
      <c r="AB83" s="88"/>
      <c r="AC83" s="89">
        <f t="shared" si="12"/>
        <v>0</v>
      </c>
      <c r="AD83" s="88"/>
      <c r="AE83" s="89">
        <f t="shared" si="13"/>
        <v>0</v>
      </c>
      <c r="AF83" s="88"/>
      <c r="AG83" s="89">
        <f t="shared" si="14"/>
        <v>0</v>
      </c>
      <c r="AH83" s="88"/>
      <c r="AI83" s="89">
        <f t="shared" si="15"/>
        <v>0</v>
      </c>
      <c r="AJ83" s="88"/>
      <c r="AK83" s="89">
        <f t="shared" si="16"/>
        <v>0</v>
      </c>
      <c r="AL83" s="88"/>
      <c r="AM83" s="89">
        <f t="shared" si="17"/>
        <v>0</v>
      </c>
      <c r="AN83" s="88"/>
      <c r="AO83" s="89">
        <f t="shared" si="18"/>
        <v>0</v>
      </c>
      <c r="AP83" s="88"/>
      <c r="AQ83" s="89">
        <f t="shared" si="19"/>
        <v>0</v>
      </c>
      <c r="AR83" s="88"/>
      <c r="AS83" s="89">
        <f t="shared" si="20"/>
        <v>0</v>
      </c>
      <c r="AT83" s="88"/>
      <c r="AU83" s="89">
        <f t="shared" si="21"/>
        <v>0</v>
      </c>
      <c r="AV83" s="88"/>
      <c r="AW83" s="89">
        <f t="shared" si="22"/>
        <v>0</v>
      </c>
      <c r="AX83" s="88"/>
      <c r="AY83" s="89">
        <f t="shared" si="23"/>
        <v>0</v>
      </c>
      <c r="AZ83" s="88"/>
      <c r="BA83" s="89">
        <f t="shared" si="24"/>
        <v>0</v>
      </c>
      <c r="BB83" s="88"/>
      <c r="BC83" s="89">
        <f t="shared" si="25"/>
        <v>0</v>
      </c>
      <c r="BD83" s="88"/>
      <c r="BE83" s="89">
        <f t="shared" si="26"/>
        <v>0</v>
      </c>
      <c r="BF83" s="88"/>
      <c r="BG83" s="89">
        <f t="shared" si="27"/>
        <v>0</v>
      </c>
      <c r="BH83" s="88"/>
      <c r="BI83" s="89">
        <f t="shared" si="28"/>
        <v>0</v>
      </c>
      <c r="BJ83" s="88"/>
      <c r="BK83" s="89">
        <f t="shared" si="29"/>
        <v>0</v>
      </c>
      <c r="BL83" s="249"/>
      <c r="BM83" s="5">
        <f t="shared" si="31"/>
        <v>0</v>
      </c>
      <c r="BN83" s="14">
        <f t="shared" si="30"/>
        <v>0</v>
      </c>
      <c r="BO83" s="91">
        <f t="shared" si="32"/>
        <v>0</v>
      </c>
      <c r="BP83" s="15">
        <f t="shared" si="33"/>
        <v>2</v>
      </c>
      <c r="BQ83" s="5">
        <f t="shared" si="34"/>
        <v>0</v>
      </c>
      <c r="BR83" s="240" t="str">
        <f t="shared" si="35"/>
        <v/>
      </c>
      <c r="BS83" s="240" t="str">
        <f t="shared" si="37"/>
        <v/>
      </c>
      <c r="BT83" s="240"/>
      <c r="BU83" s="82"/>
      <c r="BV83" s="82"/>
      <c r="BW83" s="82"/>
      <c r="BX83" s="82"/>
      <c r="BY83" s="21"/>
      <c r="CO83" s="119">
        <f t="shared" si="38"/>
        <v>11</v>
      </c>
      <c r="CP83" s="122" t="s">
        <v>111</v>
      </c>
    </row>
    <row r="84" spans="1:94" ht="12.75" customHeight="1" x14ac:dyDescent="0.2">
      <c r="A84" s="3"/>
      <c r="B84" s="5">
        <f t="shared" si="36"/>
        <v>27</v>
      </c>
      <c r="C84" s="278" t="s">
        <v>258</v>
      </c>
      <c r="D84" s="279" t="s">
        <v>258</v>
      </c>
      <c r="E84" s="22"/>
      <c r="F84" s="88"/>
      <c r="G84" s="89">
        <f t="shared" si="1"/>
        <v>0</v>
      </c>
      <c r="H84" s="88"/>
      <c r="I84" s="89">
        <f t="shared" si="2"/>
        <v>0</v>
      </c>
      <c r="J84" s="88"/>
      <c r="K84" s="89">
        <f t="shared" si="3"/>
        <v>0</v>
      </c>
      <c r="L84" s="88"/>
      <c r="M84" s="89">
        <f t="shared" si="4"/>
        <v>0</v>
      </c>
      <c r="N84" s="88"/>
      <c r="O84" s="89">
        <f t="shared" si="5"/>
        <v>0</v>
      </c>
      <c r="P84" s="88"/>
      <c r="Q84" s="89">
        <f t="shared" si="6"/>
        <v>0</v>
      </c>
      <c r="R84" s="88"/>
      <c r="S84" s="89">
        <f t="shared" si="7"/>
        <v>0</v>
      </c>
      <c r="T84" s="88"/>
      <c r="U84" s="89">
        <f t="shared" si="8"/>
        <v>0</v>
      </c>
      <c r="V84" s="88"/>
      <c r="W84" s="89">
        <f t="shared" si="9"/>
        <v>0</v>
      </c>
      <c r="X84" s="88"/>
      <c r="Y84" s="89">
        <f t="shared" si="10"/>
        <v>0</v>
      </c>
      <c r="Z84" s="88"/>
      <c r="AA84" s="89">
        <f t="shared" si="11"/>
        <v>0</v>
      </c>
      <c r="AB84" s="88"/>
      <c r="AC84" s="89">
        <f t="shared" si="12"/>
        <v>0</v>
      </c>
      <c r="AD84" s="88"/>
      <c r="AE84" s="89">
        <f t="shared" si="13"/>
        <v>0</v>
      </c>
      <c r="AF84" s="88"/>
      <c r="AG84" s="89">
        <f t="shared" si="14"/>
        <v>0</v>
      </c>
      <c r="AH84" s="88"/>
      <c r="AI84" s="89">
        <f t="shared" si="15"/>
        <v>0</v>
      </c>
      <c r="AJ84" s="88"/>
      <c r="AK84" s="89">
        <f t="shared" si="16"/>
        <v>0</v>
      </c>
      <c r="AL84" s="88"/>
      <c r="AM84" s="89">
        <f t="shared" si="17"/>
        <v>0</v>
      </c>
      <c r="AN84" s="88"/>
      <c r="AO84" s="89">
        <f t="shared" si="18"/>
        <v>0</v>
      </c>
      <c r="AP84" s="88"/>
      <c r="AQ84" s="89">
        <f t="shared" si="19"/>
        <v>0</v>
      </c>
      <c r="AR84" s="88"/>
      <c r="AS84" s="89">
        <f t="shared" si="20"/>
        <v>0</v>
      </c>
      <c r="AT84" s="88"/>
      <c r="AU84" s="89">
        <f t="shared" si="21"/>
        <v>0</v>
      </c>
      <c r="AV84" s="88"/>
      <c r="AW84" s="89">
        <f t="shared" si="22"/>
        <v>0</v>
      </c>
      <c r="AX84" s="88"/>
      <c r="AY84" s="89">
        <f t="shared" si="23"/>
        <v>0</v>
      </c>
      <c r="AZ84" s="88"/>
      <c r="BA84" s="89">
        <f t="shared" si="24"/>
        <v>0</v>
      </c>
      <c r="BB84" s="88"/>
      <c r="BC84" s="89">
        <f t="shared" si="25"/>
        <v>0</v>
      </c>
      <c r="BD84" s="88"/>
      <c r="BE84" s="89">
        <f t="shared" si="26"/>
        <v>0</v>
      </c>
      <c r="BF84" s="88"/>
      <c r="BG84" s="89">
        <f t="shared" si="27"/>
        <v>0</v>
      </c>
      <c r="BH84" s="88"/>
      <c r="BI84" s="89">
        <f t="shared" si="28"/>
        <v>0</v>
      </c>
      <c r="BJ84" s="88"/>
      <c r="BK84" s="89">
        <f t="shared" si="29"/>
        <v>0</v>
      </c>
      <c r="BL84" s="249"/>
      <c r="BM84" s="5">
        <f t="shared" si="31"/>
        <v>0</v>
      </c>
      <c r="BN84" s="14">
        <f t="shared" si="30"/>
        <v>0</v>
      </c>
      <c r="BO84" s="91">
        <f t="shared" si="32"/>
        <v>0</v>
      </c>
      <c r="BP84" s="15">
        <f t="shared" si="33"/>
        <v>2</v>
      </c>
      <c r="BQ84" s="5">
        <f t="shared" si="34"/>
        <v>0</v>
      </c>
      <c r="BR84" s="240" t="str">
        <f t="shared" si="35"/>
        <v/>
      </c>
      <c r="BS84" s="240" t="str">
        <f t="shared" si="37"/>
        <v/>
      </c>
      <c r="BT84" s="240"/>
      <c r="BU84" s="82"/>
      <c r="BV84" s="82"/>
      <c r="BW84" s="82"/>
      <c r="BX84" s="82"/>
      <c r="BY84" s="21"/>
      <c r="CP84" s="67"/>
    </row>
    <row r="85" spans="1:94" ht="12.75" customHeight="1" x14ac:dyDescent="0.2">
      <c r="A85" s="3"/>
      <c r="B85" s="5">
        <f t="shared" si="36"/>
        <v>28</v>
      </c>
      <c r="C85" s="278" t="s">
        <v>259</v>
      </c>
      <c r="D85" s="279" t="s">
        <v>259</v>
      </c>
      <c r="E85" s="22"/>
      <c r="F85" s="88"/>
      <c r="G85" s="89">
        <f t="shared" si="1"/>
        <v>0</v>
      </c>
      <c r="H85" s="88"/>
      <c r="I85" s="89">
        <f t="shared" si="2"/>
        <v>0</v>
      </c>
      <c r="J85" s="88"/>
      <c r="K85" s="89">
        <f t="shared" si="3"/>
        <v>0</v>
      </c>
      <c r="L85" s="88"/>
      <c r="M85" s="89">
        <f t="shared" si="4"/>
        <v>0</v>
      </c>
      <c r="N85" s="88"/>
      <c r="O85" s="89">
        <f t="shared" si="5"/>
        <v>0</v>
      </c>
      <c r="P85" s="88"/>
      <c r="Q85" s="89">
        <f t="shared" si="6"/>
        <v>0</v>
      </c>
      <c r="R85" s="88"/>
      <c r="S85" s="89">
        <f t="shared" si="7"/>
        <v>0</v>
      </c>
      <c r="T85" s="88"/>
      <c r="U85" s="89">
        <f t="shared" si="8"/>
        <v>0</v>
      </c>
      <c r="V85" s="88"/>
      <c r="W85" s="89">
        <f t="shared" si="9"/>
        <v>0</v>
      </c>
      <c r="X85" s="88"/>
      <c r="Y85" s="89">
        <f t="shared" si="10"/>
        <v>0</v>
      </c>
      <c r="Z85" s="88"/>
      <c r="AA85" s="89">
        <f t="shared" si="11"/>
        <v>0</v>
      </c>
      <c r="AB85" s="88"/>
      <c r="AC85" s="89">
        <f t="shared" si="12"/>
        <v>0</v>
      </c>
      <c r="AD85" s="88"/>
      <c r="AE85" s="89">
        <f t="shared" si="13"/>
        <v>0</v>
      </c>
      <c r="AF85" s="88"/>
      <c r="AG85" s="89">
        <f t="shared" si="14"/>
        <v>0</v>
      </c>
      <c r="AH85" s="88"/>
      <c r="AI85" s="89">
        <f t="shared" si="15"/>
        <v>0</v>
      </c>
      <c r="AJ85" s="88"/>
      <c r="AK85" s="89">
        <f t="shared" si="16"/>
        <v>0</v>
      </c>
      <c r="AL85" s="88"/>
      <c r="AM85" s="89">
        <f t="shared" si="17"/>
        <v>0</v>
      </c>
      <c r="AN85" s="88"/>
      <c r="AO85" s="89">
        <f t="shared" si="18"/>
        <v>0</v>
      </c>
      <c r="AP85" s="88"/>
      <c r="AQ85" s="89">
        <f t="shared" si="19"/>
        <v>0</v>
      </c>
      <c r="AR85" s="88"/>
      <c r="AS85" s="89">
        <f t="shared" si="20"/>
        <v>0</v>
      </c>
      <c r="AT85" s="88"/>
      <c r="AU85" s="89">
        <f t="shared" si="21"/>
        <v>0</v>
      </c>
      <c r="AV85" s="88"/>
      <c r="AW85" s="89">
        <f t="shared" si="22"/>
        <v>0</v>
      </c>
      <c r="AX85" s="88"/>
      <c r="AY85" s="89">
        <f t="shared" si="23"/>
        <v>0</v>
      </c>
      <c r="AZ85" s="88"/>
      <c r="BA85" s="89">
        <f t="shared" si="24"/>
        <v>0</v>
      </c>
      <c r="BB85" s="88"/>
      <c r="BC85" s="89">
        <f t="shared" si="25"/>
        <v>0</v>
      </c>
      <c r="BD85" s="88"/>
      <c r="BE85" s="89">
        <f t="shared" si="26"/>
        <v>0</v>
      </c>
      <c r="BF85" s="88"/>
      <c r="BG85" s="89">
        <f t="shared" si="27"/>
        <v>0</v>
      </c>
      <c r="BH85" s="88"/>
      <c r="BI85" s="89">
        <f t="shared" si="28"/>
        <v>0</v>
      </c>
      <c r="BJ85" s="88"/>
      <c r="BK85" s="89">
        <f t="shared" si="29"/>
        <v>0</v>
      </c>
      <c r="BL85" s="249"/>
      <c r="BM85" s="5">
        <f t="shared" si="31"/>
        <v>0</v>
      </c>
      <c r="BN85" s="14">
        <f t="shared" si="30"/>
        <v>0</v>
      </c>
      <c r="BO85" s="91">
        <f t="shared" si="32"/>
        <v>0</v>
      </c>
      <c r="BP85" s="15">
        <f t="shared" si="33"/>
        <v>2</v>
      </c>
      <c r="BQ85" s="5">
        <f t="shared" si="34"/>
        <v>0</v>
      </c>
      <c r="BR85" s="240" t="str">
        <f t="shared" si="35"/>
        <v/>
      </c>
      <c r="BS85" s="240" t="str">
        <f t="shared" si="37"/>
        <v/>
      </c>
      <c r="BT85" s="240"/>
      <c r="BU85" s="82"/>
      <c r="BV85" s="82"/>
      <c r="BW85" s="82"/>
      <c r="BX85" s="82"/>
      <c r="BY85" s="21"/>
      <c r="CP85" s="67"/>
    </row>
    <row r="86" spans="1:94" ht="12.75" customHeight="1" x14ac:dyDescent="0.2">
      <c r="A86" s="3"/>
      <c r="B86" s="5">
        <f t="shared" si="36"/>
        <v>29</v>
      </c>
      <c r="C86" s="278" t="s">
        <v>260</v>
      </c>
      <c r="D86" s="279" t="s">
        <v>260</v>
      </c>
      <c r="E86" s="22"/>
      <c r="F86" s="88"/>
      <c r="G86" s="89">
        <f t="shared" si="1"/>
        <v>0</v>
      </c>
      <c r="H86" s="88"/>
      <c r="I86" s="89">
        <f t="shared" si="2"/>
        <v>0</v>
      </c>
      <c r="J86" s="88"/>
      <c r="K86" s="89">
        <f t="shared" si="3"/>
        <v>0</v>
      </c>
      <c r="L86" s="88"/>
      <c r="M86" s="89">
        <f t="shared" si="4"/>
        <v>0</v>
      </c>
      <c r="N86" s="88"/>
      <c r="O86" s="89">
        <f t="shared" si="5"/>
        <v>0</v>
      </c>
      <c r="P86" s="88"/>
      <c r="Q86" s="89">
        <f t="shared" si="6"/>
        <v>0</v>
      </c>
      <c r="R86" s="88"/>
      <c r="S86" s="89">
        <f t="shared" si="7"/>
        <v>0</v>
      </c>
      <c r="T86" s="88"/>
      <c r="U86" s="89">
        <f t="shared" si="8"/>
        <v>0</v>
      </c>
      <c r="V86" s="88"/>
      <c r="W86" s="89">
        <f t="shared" si="9"/>
        <v>0</v>
      </c>
      <c r="X86" s="88"/>
      <c r="Y86" s="89">
        <f t="shared" si="10"/>
        <v>0</v>
      </c>
      <c r="Z86" s="88"/>
      <c r="AA86" s="89">
        <f t="shared" si="11"/>
        <v>0</v>
      </c>
      <c r="AB86" s="88"/>
      <c r="AC86" s="89">
        <f t="shared" si="12"/>
        <v>0</v>
      </c>
      <c r="AD86" s="88"/>
      <c r="AE86" s="89">
        <f t="shared" si="13"/>
        <v>0</v>
      </c>
      <c r="AF86" s="88"/>
      <c r="AG86" s="89">
        <f t="shared" si="14"/>
        <v>0</v>
      </c>
      <c r="AH86" s="88"/>
      <c r="AI86" s="89">
        <f t="shared" si="15"/>
        <v>0</v>
      </c>
      <c r="AJ86" s="88"/>
      <c r="AK86" s="89">
        <f t="shared" si="16"/>
        <v>0</v>
      </c>
      <c r="AL86" s="88"/>
      <c r="AM86" s="89">
        <f t="shared" si="17"/>
        <v>0</v>
      </c>
      <c r="AN86" s="88"/>
      <c r="AO86" s="89">
        <f t="shared" si="18"/>
        <v>0</v>
      </c>
      <c r="AP86" s="88"/>
      <c r="AQ86" s="89">
        <f t="shared" si="19"/>
        <v>0</v>
      </c>
      <c r="AR86" s="88"/>
      <c r="AS86" s="89">
        <f t="shared" si="20"/>
        <v>0</v>
      </c>
      <c r="AT86" s="88"/>
      <c r="AU86" s="89">
        <f t="shared" si="21"/>
        <v>0</v>
      </c>
      <c r="AV86" s="88"/>
      <c r="AW86" s="89">
        <f t="shared" si="22"/>
        <v>0</v>
      </c>
      <c r="AX86" s="88"/>
      <c r="AY86" s="89">
        <f t="shared" si="23"/>
        <v>0</v>
      </c>
      <c r="AZ86" s="88"/>
      <c r="BA86" s="89">
        <f t="shared" si="24"/>
        <v>0</v>
      </c>
      <c r="BB86" s="88"/>
      <c r="BC86" s="89">
        <f t="shared" si="25"/>
        <v>0</v>
      </c>
      <c r="BD86" s="88"/>
      <c r="BE86" s="89">
        <f t="shared" si="26"/>
        <v>0</v>
      </c>
      <c r="BF86" s="88"/>
      <c r="BG86" s="89">
        <f t="shared" si="27"/>
        <v>0</v>
      </c>
      <c r="BH86" s="88"/>
      <c r="BI86" s="89">
        <f t="shared" si="28"/>
        <v>0</v>
      </c>
      <c r="BJ86" s="88"/>
      <c r="BK86" s="89">
        <f t="shared" si="29"/>
        <v>0</v>
      </c>
      <c r="BL86" s="249"/>
      <c r="BM86" s="5">
        <f t="shared" si="31"/>
        <v>0</v>
      </c>
      <c r="BN86" s="14">
        <f t="shared" si="30"/>
        <v>0</v>
      </c>
      <c r="BO86" s="91">
        <f t="shared" si="32"/>
        <v>0</v>
      </c>
      <c r="BP86" s="15">
        <f t="shared" si="33"/>
        <v>2</v>
      </c>
      <c r="BQ86" s="5">
        <f t="shared" si="34"/>
        <v>0</v>
      </c>
      <c r="BR86" s="240" t="str">
        <f t="shared" si="35"/>
        <v/>
      </c>
      <c r="BS86" s="240" t="str">
        <f t="shared" si="37"/>
        <v/>
      </c>
      <c r="BT86" s="240"/>
      <c r="BU86" s="82"/>
      <c r="BV86" s="82"/>
      <c r="BW86" s="82"/>
      <c r="BX86" s="82"/>
      <c r="BY86" s="21"/>
      <c r="CP86" s="67"/>
    </row>
    <row r="87" spans="1:94" ht="12.75" customHeight="1" x14ac:dyDescent="0.2">
      <c r="A87" s="3"/>
      <c r="B87" s="5">
        <f t="shared" si="36"/>
        <v>30</v>
      </c>
      <c r="C87" s="278" t="s">
        <v>261</v>
      </c>
      <c r="D87" s="279" t="s">
        <v>261</v>
      </c>
      <c r="E87" s="22"/>
      <c r="F87" s="88"/>
      <c r="G87" s="89">
        <f t="shared" si="1"/>
        <v>0</v>
      </c>
      <c r="H87" s="88"/>
      <c r="I87" s="89">
        <f t="shared" si="2"/>
        <v>0</v>
      </c>
      <c r="J87" s="88"/>
      <c r="K87" s="89">
        <f t="shared" si="3"/>
        <v>0</v>
      </c>
      <c r="L87" s="88"/>
      <c r="M87" s="89">
        <f t="shared" si="4"/>
        <v>0</v>
      </c>
      <c r="N87" s="88"/>
      <c r="O87" s="89">
        <f t="shared" si="5"/>
        <v>0</v>
      </c>
      <c r="P87" s="88"/>
      <c r="Q87" s="89">
        <f t="shared" si="6"/>
        <v>0</v>
      </c>
      <c r="R87" s="88"/>
      <c r="S87" s="89">
        <f t="shared" si="7"/>
        <v>0</v>
      </c>
      <c r="T87" s="88"/>
      <c r="U87" s="89">
        <f t="shared" si="8"/>
        <v>0</v>
      </c>
      <c r="V87" s="88"/>
      <c r="W87" s="89">
        <f t="shared" si="9"/>
        <v>0</v>
      </c>
      <c r="X87" s="88"/>
      <c r="Y87" s="89">
        <f t="shared" si="10"/>
        <v>0</v>
      </c>
      <c r="Z87" s="88"/>
      <c r="AA87" s="89">
        <f t="shared" si="11"/>
        <v>0</v>
      </c>
      <c r="AB87" s="88"/>
      <c r="AC87" s="89">
        <f t="shared" si="12"/>
        <v>0</v>
      </c>
      <c r="AD87" s="88"/>
      <c r="AE87" s="89">
        <f t="shared" si="13"/>
        <v>0</v>
      </c>
      <c r="AF87" s="88"/>
      <c r="AG87" s="89">
        <f t="shared" si="14"/>
        <v>0</v>
      </c>
      <c r="AH87" s="88"/>
      <c r="AI87" s="89">
        <f t="shared" si="15"/>
        <v>0</v>
      </c>
      <c r="AJ87" s="88"/>
      <c r="AK87" s="89">
        <f t="shared" si="16"/>
        <v>0</v>
      </c>
      <c r="AL87" s="88"/>
      <c r="AM87" s="89">
        <f t="shared" si="17"/>
        <v>0</v>
      </c>
      <c r="AN87" s="88"/>
      <c r="AO87" s="89">
        <f t="shared" si="18"/>
        <v>0</v>
      </c>
      <c r="AP87" s="88"/>
      <c r="AQ87" s="89">
        <f t="shared" si="19"/>
        <v>0</v>
      </c>
      <c r="AR87" s="88"/>
      <c r="AS87" s="89">
        <f t="shared" si="20"/>
        <v>0</v>
      </c>
      <c r="AT87" s="88"/>
      <c r="AU87" s="89">
        <f t="shared" si="21"/>
        <v>0</v>
      </c>
      <c r="AV87" s="88"/>
      <c r="AW87" s="89">
        <f t="shared" si="22"/>
        <v>0</v>
      </c>
      <c r="AX87" s="88"/>
      <c r="AY87" s="89">
        <f t="shared" si="23"/>
        <v>0</v>
      </c>
      <c r="AZ87" s="88"/>
      <c r="BA87" s="89">
        <f t="shared" si="24"/>
        <v>0</v>
      </c>
      <c r="BB87" s="88"/>
      <c r="BC87" s="89">
        <f t="shared" si="25"/>
        <v>0</v>
      </c>
      <c r="BD87" s="88"/>
      <c r="BE87" s="89">
        <f t="shared" si="26"/>
        <v>0</v>
      </c>
      <c r="BF87" s="88"/>
      <c r="BG87" s="89">
        <f t="shared" si="27"/>
        <v>0</v>
      </c>
      <c r="BH87" s="88"/>
      <c r="BI87" s="89">
        <f t="shared" si="28"/>
        <v>0</v>
      </c>
      <c r="BJ87" s="88"/>
      <c r="BK87" s="89">
        <f t="shared" si="29"/>
        <v>0</v>
      </c>
      <c r="BL87" s="249"/>
      <c r="BM87" s="5">
        <f t="shared" si="31"/>
        <v>0</v>
      </c>
      <c r="BN87" s="14">
        <f t="shared" si="30"/>
        <v>0</v>
      </c>
      <c r="BO87" s="91">
        <f t="shared" si="32"/>
        <v>0</v>
      </c>
      <c r="BP87" s="15">
        <f t="shared" si="33"/>
        <v>2</v>
      </c>
      <c r="BQ87" s="5">
        <f t="shared" si="34"/>
        <v>0</v>
      </c>
      <c r="BR87" s="240" t="str">
        <f t="shared" si="35"/>
        <v/>
      </c>
      <c r="BS87" s="240" t="str">
        <f t="shared" si="37"/>
        <v/>
      </c>
      <c r="BT87" s="240"/>
      <c r="BU87" s="82"/>
      <c r="BV87" s="82"/>
      <c r="BW87" s="82"/>
      <c r="BX87" s="82"/>
      <c r="BY87" s="21"/>
    </row>
    <row r="88" spans="1:94" ht="12.75" customHeight="1" x14ac:dyDescent="0.2">
      <c r="A88" s="3"/>
      <c r="B88" s="5">
        <f t="shared" si="36"/>
        <v>31</v>
      </c>
      <c r="C88" s="278" t="s">
        <v>262</v>
      </c>
      <c r="D88" s="279" t="s">
        <v>262</v>
      </c>
      <c r="E88" s="22"/>
      <c r="F88" s="88"/>
      <c r="G88" s="89">
        <f t="shared" si="1"/>
        <v>0</v>
      </c>
      <c r="H88" s="88"/>
      <c r="I88" s="89">
        <f t="shared" si="2"/>
        <v>0</v>
      </c>
      <c r="J88" s="88"/>
      <c r="K88" s="89">
        <f t="shared" si="3"/>
        <v>0</v>
      </c>
      <c r="L88" s="88"/>
      <c r="M88" s="89">
        <f t="shared" si="4"/>
        <v>0</v>
      </c>
      <c r="N88" s="88"/>
      <c r="O88" s="89">
        <f t="shared" si="5"/>
        <v>0</v>
      </c>
      <c r="P88" s="88"/>
      <c r="Q88" s="89">
        <f t="shared" si="6"/>
        <v>0</v>
      </c>
      <c r="R88" s="88"/>
      <c r="S88" s="89">
        <f t="shared" si="7"/>
        <v>0</v>
      </c>
      <c r="T88" s="88"/>
      <c r="U88" s="89">
        <f t="shared" si="8"/>
        <v>0</v>
      </c>
      <c r="V88" s="88"/>
      <c r="W88" s="89">
        <f t="shared" si="9"/>
        <v>0</v>
      </c>
      <c r="X88" s="88"/>
      <c r="Y88" s="89">
        <f t="shared" si="10"/>
        <v>0</v>
      </c>
      <c r="Z88" s="88"/>
      <c r="AA88" s="89">
        <f t="shared" si="11"/>
        <v>0</v>
      </c>
      <c r="AB88" s="88"/>
      <c r="AC88" s="89">
        <f t="shared" si="12"/>
        <v>0</v>
      </c>
      <c r="AD88" s="88"/>
      <c r="AE88" s="89">
        <f t="shared" si="13"/>
        <v>0</v>
      </c>
      <c r="AF88" s="88"/>
      <c r="AG88" s="89">
        <f t="shared" si="14"/>
        <v>0</v>
      </c>
      <c r="AH88" s="88"/>
      <c r="AI88" s="89">
        <f t="shared" si="15"/>
        <v>0</v>
      </c>
      <c r="AJ88" s="88"/>
      <c r="AK88" s="89">
        <f t="shared" si="16"/>
        <v>0</v>
      </c>
      <c r="AL88" s="88"/>
      <c r="AM88" s="89">
        <f t="shared" si="17"/>
        <v>0</v>
      </c>
      <c r="AN88" s="88"/>
      <c r="AO88" s="89">
        <f t="shared" si="18"/>
        <v>0</v>
      </c>
      <c r="AP88" s="88"/>
      <c r="AQ88" s="89">
        <f t="shared" si="19"/>
        <v>0</v>
      </c>
      <c r="AR88" s="88"/>
      <c r="AS88" s="89">
        <f t="shared" si="20"/>
        <v>0</v>
      </c>
      <c r="AT88" s="88"/>
      <c r="AU88" s="89">
        <f t="shared" si="21"/>
        <v>0</v>
      </c>
      <c r="AV88" s="88"/>
      <c r="AW88" s="89">
        <f t="shared" si="22"/>
        <v>0</v>
      </c>
      <c r="AX88" s="88"/>
      <c r="AY88" s="89">
        <f t="shared" si="23"/>
        <v>0</v>
      </c>
      <c r="AZ88" s="88"/>
      <c r="BA88" s="89">
        <f t="shared" si="24"/>
        <v>0</v>
      </c>
      <c r="BB88" s="88"/>
      <c r="BC88" s="89">
        <f t="shared" si="25"/>
        <v>0</v>
      </c>
      <c r="BD88" s="88"/>
      <c r="BE88" s="89">
        <f t="shared" si="26"/>
        <v>0</v>
      </c>
      <c r="BF88" s="88"/>
      <c r="BG88" s="89">
        <f t="shared" si="27"/>
        <v>0</v>
      </c>
      <c r="BH88" s="88"/>
      <c r="BI88" s="89">
        <f t="shared" si="28"/>
        <v>0</v>
      </c>
      <c r="BJ88" s="88"/>
      <c r="BK88" s="89">
        <f t="shared" si="29"/>
        <v>0</v>
      </c>
      <c r="BL88" s="249"/>
      <c r="BM88" s="5">
        <f t="shared" si="31"/>
        <v>0</v>
      </c>
      <c r="BN88" s="14">
        <f t="shared" si="30"/>
        <v>0</v>
      </c>
      <c r="BO88" s="91">
        <f t="shared" si="32"/>
        <v>0</v>
      </c>
      <c r="BP88" s="15">
        <f t="shared" si="33"/>
        <v>2</v>
      </c>
      <c r="BQ88" s="5">
        <f t="shared" si="34"/>
        <v>0</v>
      </c>
      <c r="BR88" s="240" t="str">
        <f t="shared" si="35"/>
        <v/>
      </c>
      <c r="BS88" s="240" t="str">
        <f t="shared" si="37"/>
        <v/>
      </c>
      <c r="BT88" s="240"/>
      <c r="BU88" s="82"/>
      <c r="BV88" s="82"/>
      <c r="BW88" s="82"/>
      <c r="BX88" s="82"/>
      <c r="BY88" s="21"/>
    </row>
    <row r="89" spans="1:94" ht="12.75" customHeight="1" x14ac:dyDescent="0.2">
      <c r="A89" s="3"/>
      <c r="B89" s="5">
        <f t="shared" si="36"/>
        <v>32</v>
      </c>
      <c r="C89" s="278" t="s">
        <v>263</v>
      </c>
      <c r="D89" s="279" t="s">
        <v>263</v>
      </c>
      <c r="E89" s="22"/>
      <c r="F89" s="88"/>
      <c r="G89" s="89">
        <f t="shared" si="1"/>
        <v>0</v>
      </c>
      <c r="H89" s="88"/>
      <c r="I89" s="89">
        <f t="shared" si="2"/>
        <v>0</v>
      </c>
      <c r="J89" s="88"/>
      <c r="K89" s="89">
        <f t="shared" si="3"/>
        <v>0</v>
      </c>
      <c r="L89" s="88"/>
      <c r="M89" s="89">
        <f t="shared" si="4"/>
        <v>0</v>
      </c>
      <c r="N89" s="88"/>
      <c r="O89" s="89">
        <f t="shared" si="5"/>
        <v>0</v>
      </c>
      <c r="P89" s="88"/>
      <c r="Q89" s="89">
        <f t="shared" si="6"/>
        <v>0</v>
      </c>
      <c r="R89" s="88"/>
      <c r="S89" s="89">
        <f t="shared" si="7"/>
        <v>0</v>
      </c>
      <c r="T89" s="88"/>
      <c r="U89" s="89">
        <f t="shared" si="8"/>
        <v>0</v>
      </c>
      <c r="V89" s="88"/>
      <c r="W89" s="89">
        <f t="shared" si="9"/>
        <v>0</v>
      </c>
      <c r="X89" s="88"/>
      <c r="Y89" s="89">
        <f t="shared" si="10"/>
        <v>0</v>
      </c>
      <c r="Z89" s="88"/>
      <c r="AA89" s="89">
        <f t="shared" si="11"/>
        <v>0</v>
      </c>
      <c r="AB89" s="88"/>
      <c r="AC89" s="89">
        <f t="shared" si="12"/>
        <v>0</v>
      </c>
      <c r="AD89" s="88"/>
      <c r="AE89" s="89">
        <f t="shared" si="13"/>
        <v>0</v>
      </c>
      <c r="AF89" s="88"/>
      <c r="AG89" s="89">
        <f t="shared" si="14"/>
        <v>0</v>
      </c>
      <c r="AH89" s="88"/>
      <c r="AI89" s="89">
        <f t="shared" si="15"/>
        <v>0</v>
      </c>
      <c r="AJ89" s="88"/>
      <c r="AK89" s="89">
        <f t="shared" si="16"/>
        <v>0</v>
      </c>
      <c r="AL89" s="88"/>
      <c r="AM89" s="89">
        <f t="shared" si="17"/>
        <v>0</v>
      </c>
      <c r="AN89" s="88"/>
      <c r="AO89" s="89">
        <f t="shared" si="18"/>
        <v>0</v>
      </c>
      <c r="AP89" s="88"/>
      <c r="AQ89" s="89">
        <f t="shared" si="19"/>
        <v>0</v>
      </c>
      <c r="AR89" s="88"/>
      <c r="AS89" s="89">
        <f t="shared" si="20"/>
        <v>0</v>
      </c>
      <c r="AT89" s="88"/>
      <c r="AU89" s="89">
        <f t="shared" si="21"/>
        <v>0</v>
      </c>
      <c r="AV89" s="88"/>
      <c r="AW89" s="89">
        <f t="shared" si="22"/>
        <v>0</v>
      </c>
      <c r="AX89" s="88"/>
      <c r="AY89" s="89">
        <f t="shared" si="23"/>
        <v>0</v>
      </c>
      <c r="AZ89" s="88"/>
      <c r="BA89" s="89">
        <f t="shared" si="24"/>
        <v>0</v>
      </c>
      <c r="BB89" s="88"/>
      <c r="BC89" s="89">
        <f t="shared" si="25"/>
        <v>0</v>
      </c>
      <c r="BD89" s="88"/>
      <c r="BE89" s="89">
        <f t="shared" si="26"/>
        <v>0</v>
      </c>
      <c r="BF89" s="88"/>
      <c r="BG89" s="89">
        <f t="shared" si="27"/>
        <v>0</v>
      </c>
      <c r="BH89" s="88"/>
      <c r="BI89" s="89">
        <f t="shared" si="28"/>
        <v>0</v>
      </c>
      <c r="BJ89" s="88"/>
      <c r="BK89" s="89">
        <f t="shared" si="29"/>
        <v>0</v>
      </c>
      <c r="BL89" s="249"/>
      <c r="BM89" s="5">
        <f t="shared" si="31"/>
        <v>0</v>
      </c>
      <c r="BN89" s="14">
        <f t="shared" si="30"/>
        <v>0</v>
      </c>
      <c r="BO89" s="91">
        <f t="shared" si="32"/>
        <v>0</v>
      </c>
      <c r="BP89" s="15">
        <f t="shared" si="33"/>
        <v>2</v>
      </c>
      <c r="BQ89" s="5">
        <f t="shared" si="34"/>
        <v>0</v>
      </c>
      <c r="BR89" s="240" t="str">
        <f t="shared" si="35"/>
        <v/>
      </c>
      <c r="BS89" s="240" t="str">
        <f t="shared" si="37"/>
        <v/>
      </c>
      <c r="BT89" s="240"/>
      <c r="BU89" s="82"/>
      <c r="BV89" s="82"/>
      <c r="BW89" s="82"/>
      <c r="BX89" s="82"/>
      <c r="BY89" s="21"/>
    </row>
    <row r="90" spans="1:94" ht="12.75" customHeight="1" x14ac:dyDescent="0.2">
      <c r="A90" s="3"/>
      <c r="B90" s="5">
        <f t="shared" si="36"/>
        <v>33</v>
      </c>
      <c r="C90" s="278" t="s">
        <v>264</v>
      </c>
      <c r="D90" s="279" t="s">
        <v>264</v>
      </c>
      <c r="E90" s="22"/>
      <c r="F90" s="88"/>
      <c r="G90" s="89">
        <f t="shared" si="1"/>
        <v>0</v>
      </c>
      <c r="H90" s="88"/>
      <c r="I90" s="89">
        <f t="shared" si="2"/>
        <v>0</v>
      </c>
      <c r="J90" s="88"/>
      <c r="K90" s="89">
        <f t="shared" si="3"/>
        <v>0</v>
      </c>
      <c r="L90" s="88"/>
      <c r="M90" s="89">
        <f t="shared" si="4"/>
        <v>0</v>
      </c>
      <c r="N90" s="88"/>
      <c r="O90" s="89">
        <f t="shared" si="5"/>
        <v>0</v>
      </c>
      <c r="P90" s="88"/>
      <c r="Q90" s="89">
        <f t="shared" si="6"/>
        <v>0</v>
      </c>
      <c r="R90" s="88"/>
      <c r="S90" s="89">
        <f t="shared" si="7"/>
        <v>0</v>
      </c>
      <c r="T90" s="88"/>
      <c r="U90" s="89">
        <f t="shared" si="8"/>
        <v>0</v>
      </c>
      <c r="V90" s="88"/>
      <c r="W90" s="89">
        <f t="shared" si="9"/>
        <v>0</v>
      </c>
      <c r="X90" s="88"/>
      <c r="Y90" s="89">
        <f t="shared" si="10"/>
        <v>0</v>
      </c>
      <c r="Z90" s="88"/>
      <c r="AA90" s="89">
        <f t="shared" si="11"/>
        <v>0</v>
      </c>
      <c r="AB90" s="88"/>
      <c r="AC90" s="89">
        <f t="shared" si="12"/>
        <v>0</v>
      </c>
      <c r="AD90" s="88"/>
      <c r="AE90" s="89">
        <f t="shared" si="13"/>
        <v>0</v>
      </c>
      <c r="AF90" s="88"/>
      <c r="AG90" s="89">
        <f t="shared" si="14"/>
        <v>0</v>
      </c>
      <c r="AH90" s="88"/>
      <c r="AI90" s="89">
        <f t="shared" si="15"/>
        <v>0</v>
      </c>
      <c r="AJ90" s="88"/>
      <c r="AK90" s="89">
        <f t="shared" si="16"/>
        <v>0</v>
      </c>
      <c r="AL90" s="88"/>
      <c r="AM90" s="89">
        <f t="shared" si="17"/>
        <v>0</v>
      </c>
      <c r="AN90" s="88"/>
      <c r="AO90" s="89">
        <f t="shared" si="18"/>
        <v>0</v>
      </c>
      <c r="AP90" s="88"/>
      <c r="AQ90" s="89">
        <f t="shared" si="19"/>
        <v>0</v>
      </c>
      <c r="AR90" s="88"/>
      <c r="AS90" s="89">
        <f t="shared" si="20"/>
        <v>0</v>
      </c>
      <c r="AT90" s="88"/>
      <c r="AU90" s="89">
        <f t="shared" si="21"/>
        <v>0</v>
      </c>
      <c r="AV90" s="88"/>
      <c r="AW90" s="89">
        <f t="shared" si="22"/>
        <v>0</v>
      </c>
      <c r="AX90" s="88"/>
      <c r="AY90" s="89">
        <f t="shared" si="23"/>
        <v>0</v>
      </c>
      <c r="AZ90" s="88"/>
      <c r="BA90" s="89">
        <f t="shared" si="24"/>
        <v>0</v>
      </c>
      <c r="BB90" s="88"/>
      <c r="BC90" s="89">
        <f t="shared" si="25"/>
        <v>0</v>
      </c>
      <c r="BD90" s="88"/>
      <c r="BE90" s="89">
        <f t="shared" si="26"/>
        <v>0</v>
      </c>
      <c r="BF90" s="88"/>
      <c r="BG90" s="89">
        <f t="shared" si="27"/>
        <v>0</v>
      </c>
      <c r="BH90" s="88"/>
      <c r="BI90" s="89">
        <f t="shared" si="28"/>
        <v>0</v>
      </c>
      <c r="BJ90" s="88"/>
      <c r="BK90" s="89">
        <f t="shared" si="29"/>
        <v>0</v>
      </c>
      <c r="BL90" s="249"/>
      <c r="BM90" s="5">
        <f t="shared" si="31"/>
        <v>0</v>
      </c>
      <c r="BN90" s="14">
        <f t="shared" si="30"/>
        <v>0</v>
      </c>
      <c r="BO90" s="91">
        <f t="shared" si="32"/>
        <v>0</v>
      </c>
      <c r="BP90" s="15">
        <f t="shared" si="33"/>
        <v>2</v>
      </c>
      <c r="BQ90" s="5">
        <f t="shared" si="34"/>
        <v>0</v>
      </c>
      <c r="BR90" s="240" t="str">
        <f t="shared" si="35"/>
        <v/>
      </c>
      <c r="BS90" s="240" t="str">
        <f t="shared" si="37"/>
        <v/>
      </c>
      <c r="BT90" s="240"/>
      <c r="BU90" s="82"/>
      <c r="BV90" s="82"/>
      <c r="BW90" s="82"/>
      <c r="BX90" s="82"/>
      <c r="BY90" s="21"/>
    </row>
    <row r="91" spans="1:94" ht="12.75" customHeight="1" x14ac:dyDescent="0.2">
      <c r="A91" s="3"/>
      <c r="B91" s="5">
        <f t="shared" si="36"/>
        <v>34</v>
      </c>
      <c r="C91" s="278" t="s">
        <v>265</v>
      </c>
      <c r="D91" s="279" t="s">
        <v>265</v>
      </c>
      <c r="E91" s="22"/>
      <c r="F91" s="88"/>
      <c r="G91" s="89">
        <f t="shared" si="1"/>
        <v>0</v>
      </c>
      <c r="H91" s="88"/>
      <c r="I91" s="89">
        <f t="shared" si="2"/>
        <v>0</v>
      </c>
      <c r="J91" s="88"/>
      <c r="K91" s="89">
        <f t="shared" si="3"/>
        <v>0</v>
      </c>
      <c r="L91" s="88"/>
      <c r="M91" s="89">
        <f t="shared" si="4"/>
        <v>0</v>
      </c>
      <c r="N91" s="88"/>
      <c r="O91" s="89">
        <f t="shared" si="5"/>
        <v>0</v>
      </c>
      <c r="P91" s="88"/>
      <c r="Q91" s="89">
        <f t="shared" si="6"/>
        <v>0</v>
      </c>
      <c r="R91" s="88"/>
      <c r="S91" s="89">
        <f t="shared" si="7"/>
        <v>0</v>
      </c>
      <c r="T91" s="88"/>
      <c r="U91" s="89">
        <f t="shared" si="8"/>
        <v>0</v>
      </c>
      <c r="V91" s="88"/>
      <c r="W91" s="89">
        <f t="shared" si="9"/>
        <v>0</v>
      </c>
      <c r="X91" s="88"/>
      <c r="Y91" s="89">
        <f t="shared" si="10"/>
        <v>0</v>
      </c>
      <c r="Z91" s="88"/>
      <c r="AA91" s="89">
        <f t="shared" si="11"/>
        <v>0</v>
      </c>
      <c r="AB91" s="88"/>
      <c r="AC91" s="89">
        <f t="shared" si="12"/>
        <v>0</v>
      </c>
      <c r="AD91" s="88"/>
      <c r="AE91" s="89">
        <f t="shared" si="13"/>
        <v>0</v>
      </c>
      <c r="AF91" s="88"/>
      <c r="AG91" s="89">
        <f t="shared" si="14"/>
        <v>0</v>
      </c>
      <c r="AH91" s="88"/>
      <c r="AI91" s="89">
        <f t="shared" si="15"/>
        <v>0</v>
      </c>
      <c r="AJ91" s="88"/>
      <c r="AK91" s="89">
        <f t="shared" si="16"/>
        <v>0</v>
      </c>
      <c r="AL91" s="88"/>
      <c r="AM91" s="89">
        <f t="shared" si="17"/>
        <v>0</v>
      </c>
      <c r="AN91" s="88"/>
      <c r="AO91" s="89">
        <f t="shared" si="18"/>
        <v>0</v>
      </c>
      <c r="AP91" s="88"/>
      <c r="AQ91" s="89">
        <f t="shared" si="19"/>
        <v>0</v>
      </c>
      <c r="AR91" s="88"/>
      <c r="AS91" s="89">
        <f t="shared" si="20"/>
        <v>0</v>
      </c>
      <c r="AT91" s="88"/>
      <c r="AU91" s="89">
        <f t="shared" si="21"/>
        <v>0</v>
      </c>
      <c r="AV91" s="88"/>
      <c r="AW91" s="89">
        <f t="shared" si="22"/>
        <v>0</v>
      </c>
      <c r="AX91" s="88"/>
      <c r="AY91" s="89">
        <f t="shared" si="23"/>
        <v>0</v>
      </c>
      <c r="AZ91" s="88"/>
      <c r="BA91" s="89">
        <f t="shared" si="24"/>
        <v>0</v>
      </c>
      <c r="BB91" s="88"/>
      <c r="BC91" s="89">
        <f t="shared" si="25"/>
        <v>0</v>
      </c>
      <c r="BD91" s="88"/>
      <c r="BE91" s="89">
        <f t="shared" si="26"/>
        <v>0</v>
      </c>
      <c r="BF91" s="88"/>
      <c r="BG91" s="89">
        <f t="shared" si="27"/>
        <v>0</v>
      </c>
      <c r="BH91" s="88"/>
      <c r="BI91" s="89">
        <f t="shared" si="28"/>
        <v>0</v>
      </c>
      <c r="BJ91" s="88"/>
      <c r="BK91" s="89">
        <f t="shared" si="29"/>
        <v>0</v>
      </c>
      <c r="BL91" s="249"/>
      <c r="BM91" s="5">
        <f t="shared" si="31"/>
        <v>0</v>
      </c>
      <c r="BN91" s="14">
        <f t="shared" si="30"/>
        <v>0</v>
      </c>
      <c r="BO91" s="91">
        <f t="shared" si="32"/>
        <v>0</v>
      </c>
      <c r="BP91" s="15">
        <f t="shared" si="33"/>
        <v>2</v>
      </c>
      <c r="BQ91" s="5">
        <f t="shared" si="34"/>
        <v>0</v>
      </c>
      <c r="BR91" s="240" t="str">
        <f t="shared" si="35"/>
        <v/>
      </c>
      <c r="BS91" s="240" t="str">
        <f t="shared" si="37"/>
        <v/>
      </c>
      <c r="BT91" s="240"/>
      <c r="BU91" s="82"/>
      <c r="BV91" s="82"/>
      <c r="BW91" s="82"/>
      <c r="BX91" s="82"/>
      <c r="BY91" s="21"/>
    </row>
    <row r="92" spans="1:94" ht="12.75" customHeight="1" x14ac:dyDescent="0.2">
      <c r="A92" s="3"/>
      <c r="B92" s="5">
        <f t="shared" si="36"/>
        <v>35</v>
      </c>
      <c r="C92" s="278" t="s">
        <v>266</v>
      </c>
      <c r="D92" s="279" t="s">
        <v>266</v>
      </c>
      <c r="E92" s="22"/>
      <c r="F92" s="88"/>
      <c r="G92" s="89">
        <f t="shared" si="1"/>
        <v>0</v>
      </c>
      <c r="H92" s="88"/>
      <c r="I92" s="89">
        <f t="shared" si="2"/>
        <v>0</v>
      </c>
      <c r="J92" s="88"/>
      <c r="K92" s="89">
        <f t="shared" si="3"/>
        <v>0</v>
      </c>
      <c r="L92" s="88"/>
      <c r="M92" s="89">
        <f t="shared" si="4"/>
        <v>0</v>
      </c>
      <c r="N92" s="88"/>
      <c r="O92" s="89">
        <f t="shared" si="5"/>
        <v>0</v>
      </c>
      <c r="P92" s="88"/>
      <c r="Q92" s="89">
        <f t="shared" si="6"/>
        <v>0</v>
      </c>
      <c r="R92" s="88"/>
      <c r="S92" s="89">
        <f t="shared" si="7"/>
        <v>0</v>
      </c>
      <c r="T92" s="88"/>
      <c r="U92" s="89">
        <f t="shared" si="8"/>
        <v>0</v>
      </c>
      <c r="V92" s="88"/>
      <c r="W92" s="89">
        <f t="shared" si="9"/>
        <v>0</v>
      </c>
      <c r="X92" s="88"/>
      <c r="Y92" s="89">
        <f t="shared" si="10"/>
        <v>0</v>
      </c>
      <c r="Z92" s="88"/>
      <c r="AA92" s="89">
        <f t="shared" si="11"/>
        <v>0</v>
      </c>
      <c r="AB92" s="88"/>
      <c r="AC92" s="89">
        <f t="shared" si="12"/>
        <v>0</v>
      </c>
      <c r="AD92" s="88"/>
      <c r="AE92" s="89">
        <f t="shared" si="13"/>
        <v>0</v>
      </c>
      <c r="AF92" s="88"/>
      <c r="AG92" s="89">
        <f t="shared" si="14"/>
        <v>0</v>
      </c>
      <c r="AH92" s="88"/>
      <c r="AI92" s="89">
        <f t="shared" si="15"/>
        <v>0</v>
      </c>
      <c r="AJ92" s="88"/>
      <c r="AK92" s="89">
        <f t="shared" si="16"/>
        <v>0</v>
      </c>
      <c r="AL92" s="88"/>
      <c r="AM92" s="89">
        <f t="shared" si="17"/>
        <v>0</v>
      </c>
      <c r="AN92" s="88"/>
      <c r="AO92" s="89">
        <f t="shared" si="18"/>
        <v>0</v>
      </c>
      <c r="AP92" s="88"/>
      <c r="AQ92" s="89">
        <f t="shared" si="19"/>
        <v>0</v>
      </c>
      <c r="AR92" s="88"/>
      <c r="AS92" s="89">
        <f t="shared" si="20"/>
        <v>0</v>
      </c>
      <c r="AT92" s="88"/>
      <c r="AU92" s="89">
        <f t="shared" si="21"/>
        <v>0</v>
      </c>
      <c r="AV92" s="88"/>
      <c r="AW92" s="89">
        <f t="shared" si="22"/>
        <v>0</v>
      </c>
      <c r="AX92" s="88"/>
      <c r="AY92" s="89">
        <f t="shared" si="23"/>
        <v>0</v>
      </c>
      <c r="AZ92" s="88"/>
      <c r="BA92" s="89">
        <f t="shared" si="24"/>
        <v>0</v>
      </c>
      <c r="BB92" s="88"/>
      <c r="BC92" s="89">
        <f t="shared" si="25"/>
        <v>0</v>
      </c>
      <c r="BD92" s="88"/>
      <c r="BE92" s="89">
        <f t="shared" si="26"/>
        <v>0</v>
      </c>
      <c r="BF92" s="88"/>
      <c r="BG92" s="89">
        <f t="shared" si="27"/>
        <v>0</v>
      </c>
      <c r="BH92" s="88"/>
      <c r="BI92" s="89">
        <f t="shared" si="28"/>
        <v>0</v>
      </c>
      <c r="BJ92" s="88"/>
      <c r="BK92" s="89">
        <f t="shared" si="29"/>
        <v>0</v>
      </c>
      <c r="BL92" s="249"/>
      <c r="BM92" s="5">
        <f t="shared" si="31"/>
        <v>0</v>
      </c>
      <c r="BN92" s="14">
        <f t="shared" si="30"/>
        <v>0</v>
      </c>
      <c r="BO92" s="91">
        <f t="shared" si="32"/>
        <v>0</v>
      </c>
      <c r="BP92" s="15">
        <f t="shared" si="33"/>
        <v>2</v>
      </c>
      <c r="BQ92" s="5">
        <f t="shared" si="34"/>
        <v>0</v>
      </c>
      <c r="BR92" s="240" t="str">
        <f t="shared" si="35"/>
        <v/>
      </c>
      <c r="BS92" s="240" t="str">
        <f t="shared" si="37"/>
        <v/>
      </c>
      <c r="BT92" s="240"/>
      <c r="BU92" s="82"/>
      <c r="BV92" s="82"/>
      <c r="BW92" s="82"/>
      <c r="BX92" s="82"/>
      <c r="BY92" s="21"/>
    </row>
    <row r="93" spans="1:94" ht="12.75" customHeight="1" x14ac:dyDescent="0.2">
      <c r="A93" s="3"/>
      <c r="B93" s="5">
        <f t="shared" si="36"/>
        <v>36</v>
      </c>
      <c r="C93" s="278" t="s">
        <v>267</v>
      </c>
      <c r="D93" s="279" t="s">
        <v>267</v>
      </c>
      <c r="E93" s="22"/>
      <c r="F93" s="88"/>
      <c r="G93" s="89">
        <f t="shared" si="1"/>
        <v>0</v>
      </c>
      <c r="H93" s="88"/>
      <c r="I93" s="89">
        <f t="shared" si="2"/>
        <v>0</v>
      </c>
      <c r="J93" s="88"/>
      <c r="K93" s="89">
        <f t="shared" si="3"/>
        <v>0</v>
      </c>
      <c r="L93" s="88"/>
      <c r="M93" s="89">
        <f t="shared" si="4"/>
        <v>0</v>
      </c>
      <c r="N93" s="88"/>
      <c r="O93" s="89">
        <f t="shared" si="5"/>
        <v>0</v>
      </c>
      <c r="P93" s="88"/>
      <c r="Q93" s="89">
        <f t="shared" si="6"/>
        <v>0</v>
      </c>
      <c r="R93" s="88"/>
      <c r="S93" s="89">
        <f t="shared" si="7"/>
        <v>0</v>
      </c>
      <c r="T93" s="88"/>
      <c r="U93" s="89">
        <f t="shared" si="8"/>
        <v>0</v>
      </c>
      <c r="V93" s="88"/>
      <c r="W93" s="89">
        <f t="shared" si="9"/>
        <v>0</v>
      </c>
      <c r="X93" s="88"/>
      <c r="Y93" s="89">
        <f t="shared" si="10"/>
        <v>0</v>
      </c>
      <c r="Z93" s="88"/>
      <c r="AA93" s="89">
        <f t="shared" si="11"/>
        <v>0</v>
      </c>
      <c r="AB93" s="88"/>
      <c r="AC93" s="89">
        <f t="shared" si="12"/>
        <v>0</v>
      </c>
      <c r="AD93" s="88"/>
      <c r="AE93" s="89">
        <f t="shared" si="13"/>
        <v>0</v>
      </c>
      <c r="AF93" s="88"/>
      <c r="AG93" s="89">
        <f t="shared" si="14"/>
        <v>0</v>
      </c>
      <c r="AH93" s="88"/>
      <c r="AI93" s="89">
        <f t="shared" si="15"/>
        <v>0</v>
      </c>
      <c r="AJ93" s="88"/>
      <c r="AK93" s="89">
        <f t="shared" si="16"/>
        <v>0</v>
      </c>
      <c r="AL93" s="88"/>
      <c r="AM93" s="89">
        <f t="shared" si="17"/>
        <v>0</v>
      </c>
      <c r="AN93" s="88"/>
      <c r="AO93" s="89">
        <f t="shared" si="18"/>
        <v>0</v>
      </c>
      <c r="AP93" s="88"/>
      <c r="AQ93" s="89">
        <f t="shared" si="19"/>
        <v>0</v>
      </c>
      <c r="AR93" s="88"/>
      <c r="AS93" s="89">
        <f t="shared" si="20"/>
        <v>0</v>
      </c>
      <c r="AT93" s="88"/>
      <c r="AU93" s="89">
        <f t="shared" si="21"/>
        <v>0</v>
      </c>
      <c r="AV93" s="88"/>
      <c r="AW93" s="89">
        <f t="shared" si="22"/>
        <v>0</v>
      </c>
      <c r="AX93" s="88"/>
      <c r="AY93" s="89">
        <f t="shared" si="23"/>
        <v>0</v>
      </c>
      <c r="AZ93" s="88"/>
      <c r="BA93" s="89">
        <f t="shared" si="24"/>
        <v>0</v>
      </c>
      <c r="BB93" s="88"/>
      <c r="BC93" s="89">
        <f t="shared" si="25"/>
        <v>0</v>
      </c>
      <c r="BD93" s="88"/>
      <c r="BE93" s="89">
        <f t="shared" si="26"/>
        <v>0</v>
      </c>
      <c r="BF93" s="88"/>
      <c r="BG93" s="89">
        <f t="shared" si="27"/>
        <v>0</v>
      </c>
      <c r="BH93" s="88"/>
      <c r="BI93" s="89">
        <f t="shared" si="28"/>
        <v>0</v>
      </c>
      <c r="BJ93" s="88"/>
      <c r="BK93" s="89">
        <f t="shared" si="29"/>
        <v>0</v>
      </c>
      <c r="BL93" s="249"/>
      <c r="BM93" s="5">
        <f t="shared" si="31"/>
        <v>0</v>
      </c>
      <c r="BN93" s="14">
        <f t="shared" si="30"/>
        <v>0</v>
      </c>
      <c r="BO93" s="91">
        <f t="shared" si="32"/>
        <v>0</v>
      </c>
      <c r="BP93" s="15">
        <f t="shared" si="33"/>
        <v>2</v>
      </c>
      <c r="BQ93" s="5">
        <f t="shared" si="34"/>
        <v>0</v>
      </c>
      <c r="BR93" s="240" t="str">
        <f t="shared" si="35"/>
        <v/>
      </c>
      <c r="BS93" s="240" t="str">
        <f t="shared" si="37"/>
        <v/>
      </c>
      <c r="BT93" s="240"/>
      <c r="BU93" s="82"/>
      <c r="BV93" s="82"/>
      <c r="BW93" s="82"/>
      <c r="BX93" s="82"/>
      <c r="BY93" s="21"/>
    </row>
    <row r="94" spans="1:94" ht="12.75" customHeight="1" x14ac:dyDescent="0.2">
      <c r="A94" s="3"/>
      <c r="B94" s="5">
        <f t="shared" si="36"/>
        <v>37</v>
      </c>
      <c r="C94" s="278" t="s">
        <v>268</v>
      </c>
      <c r="D94" s="279" t="s">
        <v>268</v>
      </c>
      <c r="E94" s="22"/>
      <c r="F94" s="88"/>
      <c r="G94" s="89">
        <f t="shared" si="1"/>
        <v>0</v>
      </c>
      <c r="H94" s="88"/>
      <c r="I94" s="89">
        <f t="shared" si="2"/>
        <v>0</v>
      </c>
      <c r="J94" s="88"/>
      <c r="K94" s="89">
        <f t="shared" si="3"/>
        <v>0</v>
      </c>
      <c r="L94" s="88"/>
      <c r="M94" s="89">
        <f t="shared" si="4"/>
        <v>0</v>
      </c>
      <c r="N94" s="88"/>
      <c r="O94" s="89">
        <f t="shared" si="5"/>
        <v>0</v>
      </c>
      <c r="P94" s="88"/>
      <c r="Q94" s="89">
        <f t="shared" si="6"/>
        <v>0</v>
      </c>
      <c r="R94" s="88"/>
      <c r="S94" s="89">
        <f t="shared" si="7"/>
        <v>0</v>
      </c>
      <c r="T94" s="88"/>
      <c r="U94" s="89">
        <f t="shared" si="8"/>
        <v>0</v>
      </c>
      <c r="V94" s="88"/>
      <c r="W94" s="89">
        <f t="shared" si="9"/>
        <v>0</v>
      </c>
      <c r="X94" s="88"/>
      <c r="Y94" s="89">
        <f t="shared" si="10"/>
        <v>0</v>
      </c>
      <c r="Z94" s="88"/>
      <c r="AA94" s="89">
        <f t="shared" si="11"/>
        <v>0</v>
      </c>
      <c r="AB94" s="88"/>
      <c r="AC94" s="89">
        <f t="shared" si="12"/>
        <v>0</v>
      </c>
      <c r="AD94" s="88"/>
      <c r="AE94" s="89">
        <f t="shared" si="13"/>
        <v>0</v>
      </c>
      <c r="AF94" s="88"/>
      <c r="AG94" s="89">
        <f t="shared" si="14"/>
        <v>0</v>
      </c>
      <c r="AH94" s="88"/>
      <c r="AI94" s="89">
        <f t="shared" si="15"/>
        <v>0</v>
      </c>
      <c r="AJ94" s="88"/>
      <c r="AK94" s="89">
        <f t="shared" si="16"/>
        <v>0</v>
      </c>
      <c r="AL94" s="88"/>
      <c r="AM94" s="89">
        <f t="shared" si="17"/>
        <v>0</v>
      </c>
      <c r="AN94" s="88"/>
      <c r="AO94" s="89">
        <f t="shared" si="18"/>
        <v>0</v>
      </c>
      <c r="AP94" s="88"/>
      <c r="AQ94" s="89">
        <f t="shared" si="19"/>
        <v>0</v>
      </c>
      <c r="AR94" s="88"/>
      <c r="AS94" s="89">
        <f t="shared" si="20"/>
        <v>0</v>
      </c>
      <c r="AT94" s="88"/>
      <c r="AU94" s="89">
        <f t="shared" si="21"/>
        <v>0</v>
      </c>
      <c r="AV94" s="88"/>
      <c r="AW94" s="89">
        <f t="shared" si="22"/>
        <v>0</v>
      </c>
      <c r="AX94" s="88"/>
      <c r="AY94" s="89">
        <f t="shared" si="23"/>
        <v>0</v>
      </c>
      <c r="AZ94" s="88"/>
      <c r="BA94" s="89">
        <f t="shared" si="24"/>
        <v>0</v>
      </c>
      <c r="BB94" s="88"/>
      <c r="BC94" s="89">
        <f t="shared" si="25"/>
        <v>0</v>
      </c>
      <c r="BD94" s="88"/>
      <c r="BE94" s="89">
        <f t="shared" si="26"/>
        <v>0</v>
      </c>
      <c r="BF94" s="88"/>
      <c r="BG94" s="89">
        <f t="shared" si="27"/>
        <v>0</v>
      </c>
      <c r="BH94" s="88"/>
      <c r="BI94" s="89">
        <f t="shared" si="28"/>
        <v>0</v>
      </c>
      <c r="BJ94" s="88"/>
      <c r="BK94" s="89">
        <f t="shared" si="29"/>
        <v>0</v>
      </c>
      <c r="BL94" s="249"/>
      <c r="BM94" s="5">
        <f t="shared" si="31"/>
        <v>0</v>
      </c>
      <c r="BN94" s="14">
        <f t="shared" si="30"/>
        <v>0</v>
      </c>
      <c r="BO94" s="91">
        <f t="shared" si="32"/>
        <v>0</v>
      </c>
      <c r="BP94" s="15">
        <f t="shared" si="33"/>
        <v>2</v>
      </c>
      <c r="BQ94" s="5">
        <f t="shared" si="34"/>
        <v>0</v>
      </c>
      <c r="BR94" s="240" t="str">
        <f t="shared" si="35"/>
        <v/>
      </c>
      <c r="BS94" s="240" t="str">
        <f t="shared" si="37"/>
        <v/>
      </c>
      <c r="BT94" s="240"/>
      <c r="BU94" s="82"/>
      <c r="BV94" s="82"/>
      <c r="BW94" s="82"/>
      <c r="BX94" s="82"/>
      <c r="BY94" s="21"/>
    </row>
    <row r="95" spans="1:94" ht="12.75" customHeight="1" x14ac:dyDescent="0.2">
      <c r="A95" s="3"/>
      <c r="B95" s="5">
        <f t="shared" si="36"/>
        <v>38</v>
      </c>
      <c r="C95" s="278" t="s">
        <v>269</v>
      </c>
      <c r="D95" s="279" t="s">
        <v>269</v>
      </c>
      <c r="E95" s="22"/>
      <c r="F95" s="88"/>
      <c r="G95" s="89">
        <f t="shared" si="1"/>
        <v>0</v>
      </c>
      <c r="H95" s="88"/>
      <c r="I95" s="89">
        <f t="shared" si="2"/>
        <v>0</v>
      </c>
      <c r="J95" s="88"/>
      <c r="K95" s="89">
        <f t="shared" si="3"/>
        <v>0</v>
      </c>
      <c r="L95" s="88"/>
      <c r="M95" s="89">
        <f t="shared" si="4"/>
        <v>0</v>
      </c>
      <c r="N95" s="88"/>
      <c r="O95" s="89">
        <f t="shared" si="5"/>
        <v>0</v>
      </c>
      <c r="P95" s="88"/>
      <c r="Q95" s="89">
        <f t="shared" si="6"/>
        <v>0</v>
      </c>
      <c r="R95" s="88"/>
      <c r="S95" s="89">
        <f t="shared" si="7"/>
        <v>0</v>
      </c>
      <c r="T95" s="88"/>
      <c r="U95" s="89">
        <f t="shared" si="8"/>
        <v>0</v>
      </c>
      <c r="V95" s="88"/>
      <c r="W95" s="89">
        <f t="shared" si="9"/>
        <v>0</v>
      </c>
      <c r="X95" s="88"/>
      <c r="Y95" s="89">
        <f t="shared" si="10"/>
        <v>0</v>
      </c>
      <c r="Z95" s="88"/>
      <c r="AA95" s="89">
        <f t="shared" si="11"/>
        <v>0</v>
      </c>
      <c r="AB95" s="88"/>
      <c r="AC95" s="89">
        <f t="shared" si="12"/>
        <v>0</v>
      </c>
      <c r="AD95" s="88"/>
      <c r="AE95" s="89">
        <f t="shared" si="13"/>
        <v>0</v>
      </c>
      <c r="AF95" s="88"/>
      <c r="AG95" s="89">
        <f t="shared" si="14"/>
        <v>0</v>
      </c>
      <c r="AH95" s="88"/>
      <c r="AI95" s="89">
        <f t="shared" si="15"/>
        <v>0</v>
      </c>
      <c r="AJ95" s="88"/>
      <c r="AK95" s="89">
        <f t="shared" si="16"/>
        <v>0</v>
      </c>
      <c r="AL95" s="88"/>
      <c r="AM95" s="89">
        <f t="shared" si="17"/>
        <v>0</v>
      </c>
      <c r="AN95" s="88"/>
      <c r="AO95" s="89">
        <f t="shared" si="18"/>
        <v>0</v>
      </c>
      <c r="AP95" s="88"/>
      <c r="AQ95" s="89">
        <f t="shared" si="19"/>
        <v>0</v>
      </c>
      <c r="AR95" s="88"/>
      <c r="AS95" s="89">
        <f t="shared" si="20"/>
        <v>0</v>
      </c>
      <c r="AT95" s="88"/>
      <c r="AU95" s="89">
        <f t="shared" si="21"/>
        <v>0</v>
      </c>
      <c r="AV95" s="88"/>
      <c r="AW95" s="89">
        <f t="shared" si="22"/>
        <v>0</v>
      </c>
      <c r="AX95" s="88"/>
      <c r="AY95" s="89">
        <f t="shared" si="23"/>
        <v>0</v>
      </c>
      <c r="AZ95" s="88"/>
      <c r="BA95" s="89">
        <f t="shared" si="24"/>
        <v>0</v>
      </c>
      <c r="BB95" s="88"/>
      <c r="BC95" s="89">
        <f t="shared" si="25"/>
        <v>0</v>
      </c>
      <c r="BD95" s="88"/>
      <c r="BE95" s="89">
        <f t="shared" si="26"/>
        <v>0</v>
      </c>
      <c r="BF95" s="88"/>
      <c r="BG95" s="89">
        <f t="shared" si="27"/>
        <v>0</v>
      </c>
      <c r="BH95" s="88"/>
      <c r="BI95" s="89">
        <f t="shared" si="28"/>
        <v>0</v>
      </c>
      <c r="BJ95" s="88"/>
      <c r="BK95" s="89">
        <f t="shared" si="29"/>
        <v>0</v>
      </c>
      <c r="BL95" s="249"/>
      <c r="BM95" s="5">
        <f t="shared" si="31"/>
        <v>0</v>
      </c>
      <c r="BN95" s="14">
        <f t="shared" si="30"/>
        <v>0</v>
      </c>
      <c r="BO95" s="91">
        <f t="shared" si="32"/>
        <v>0</v>
      </c>
      <c r="BP95" s="15">
        <f t="shared" si="33"/>
        <v>2</v>
      </c>
      <c r="BQ95" s="5">
        <f t="shared" si="34"/>
        <v>0</v>
      </c>
      <c r="BR95" s="240" t="str">
        <f t="shared" si="35"/>
        <v/>
      </c>
      <c r="BS95" s="240" t="str">
        <f t="shared" si="37"/>
        <v/>
      </c>
      <c r="BT95" s="240"/>
      <c r="BU95" s="82"/>
      <c r="BV95" s="82"/>
      <c r="BW95" s="82"/>
      <c r="BX95" s="82"/>
      <c r="BY95" s="21"/>
    </row>
    <row r="96" spans="1:94" ht="12.75" customHeight="1" x14ac:dyDescent="0.2">
      <c r="A96" s="3"/>
      <c r="B96" s="5">
        <f t="shared" si="36"/>
        <v>39</v>
      </c>
      <c r="C96" s="278" t="s">
        <v>270</v>
      </c>
      <c r="D96" s="279" t="s">
        <v>270</v>
      </c>
      <c r="E96" s="22"/>
      <c r="F96" s="88"/>
      <c r="G96" s="89">
        <f t="shared" si="1"/>
        <v>0</v>
      </c>
      <c r="H96" s="88"/>
      <c r="I96" s="89">
        <f t="shared" si="2"/>
        <v>0</v>
      </c>
      <c r="J96" s="88"/>
      <c r="K96" s="89">
        <f t="shared" si="3"/>
        <v>0</v>
      </c>
      <c r="L96" s="88"/>
      <c r="M96" s="89">
        <f t="shared" si="4"/>
        <v>0</v>
      </c>
      <c r="N96" s="88"/>
      <c r="O96" s="89">
        <f t="shared" si="5"/>
        <v>0</v>
      </c>
      <c r="P96" s="88"/>
      <c r="Q96" s="89">
        <f t="shared" si="6"/>
        <v>0</v>
      </c>
      <c r="R96" s="88"/>
      <c r="S96" s="89">
        <f t="shared" si="7"/>
        <v>0</v>
      </c>
      <c r="T96" s="88"/>
      <c r="U96" s="89">
        <f t="shared" si="8"/>
        <v>0</v>
      </c>
      <c r="V96" s="88"/>
      <c r="W96" s="89">
        <f t="shared" si="9"/>
        <v>0</v>
      </c>
      <c r="X96" s="88"/>
      <c r="Y96" s="89">
        <f t="shared" si="10"/>
        <v>0</v>
      </c>
      <c r="Z96" s="88"/>
      <c r="AA96" s="89">
        <f t="shared" si="11"/>
        <v>0</v>
      </c>
      <c r="AB96" s="88"/>
      <c r="AC96" s="89">
        <f t="shared" si="12"/>
        <v>0</v>
      </c>
      <c r="AD96" s="88"/>
      <c r="AE96" s="89">
        <f t="shared" si="13"/>
        <v>0</v>
      </c>
      <c r="AF96" s="88"/>
      <c r="AG96" s="89">
        <f t="shared" si="14"/>
        <v>0</v>
      </c>
      <c r="AH96" s="88"/>
      <c r="AI96" s="89">
        <f t="shared" si="15"/>
        <v>0</v>
      </c>
      <c r="AJ96" s="88"/>
      <c r="AK96" s="89">
        <f t="shared" si="16"/>
        <v>0</v>
      </c>
      <c r="AL96" s="88"/>
      <c r="AM96" s="89">
        <f t="shared" si="17"/>
        <v>0</v>
      </c>
      <c r="AN96" s="88"/>
      <c r="AO96" s="89">
        <f t="shared" si="18"/>
        <v>0</v>
      </c>
      <c r="AP96" s="88"/>
      <c r="AQ96" s="89">
        <f t="shared" si="19"/>
        <v>0</v>
      </c>
      <c r="AR96" s="88"/>
      <c r="AS96" s="89">
        <f t="shared" si="20"/>
        <v>0</v>
      </c>
      <c r="AT96" s="88"/>
      <c r="AU96" s="89">
        <f t="shared" si="21"/>
        <v>0</v>
      </c>
      <c r="AV96" s="88"/>
      <c r="AW96" s="89">
        <f t="shared" si="22"/>
        <v>0</v>
      </c>
      <c r="AX96" s="88"/>
      <c r="AY96" s="89">
        <f t="shared" si="23"/>
        <v>0</v>
      </c>
      <c r="AZ96" s="88"/>
      <c r="BA96" s="89">
        <f t="shared" si="24"/>
        <v>0</v>
      </c>
      <c r="BB96" s="88"/>
      <c r="BC96" s="89">
        <f t="shared" si="25"/>
        <v>0</v>
      </c>
      <c r="BD96" s="88"/>
      <c r="BE96" s="89">
        <f t="shared" si="26"/>
        <v>0</v>
      </c>
      <c r="BF96" s="88"/>
      <c r="BG96" s="89">
        <f t="shared" si="27"/>
        <v>0</v>
      </c>
      <c r="BH96" s="88"/>
      <c r="BI96" s="89">
        <f t="shared" si="28"/>
        <v>0</v>
      </c>
      <c r="BJ96" s="88"/>
      <c r="BK96" s="89">
        <f t="shared" si="29"/>
        <v>0</v>
      </c>
      <c r="BL96" s="249"/>
      <c r="BM96" s="5">
        <f t="shared" si="31"/>
        <v>0</v>
      </c>
      <c r="BN96" s="14">
        <f t="shared" si="30"/>
        <v>0</v>
      </c>
      <c r="BO96" s="91">
        <f t="shared" si="32"/>
        <v>0</v>
      </c>
      <c r="BP96" s="15">
        <f t="shared" si="33"/>
        <v>2</v>
      </c>
      <c r="BQ96" s="5">
        <f t="shared" si="34"/>
        <v>0</v>
      </c>
      <c r="BR96" s="240" t="str">
        <f t="shared" si="35"/>
        <v/>
      </c>
      <c r="BS96" s="240" t="str">
        <f t="shared" si="37"/>
        <v/>
      </c>
      <c r="BT96" s="240"/>
      <c r="BU96" s="82"/>
      <c r="BV96" s="82"/>
      <c r="BW96" s="82"/>
      <c r="BX96" s="82"/>
      <c r="BY96" s="21"/>
    </row>
    <row r="97" spans="1:77" ht="12.75" customHeight="1" x14ac:dyDescent="0.2">
      <c r="A97" s="3"/>
      <c r="B97" s="5">
        <f t="shared" si="36"/>
        <v>40</v>
      </c>
      <c r="C97" s="278" t="s">
        <v>271</v>
      </c>
      <c r="D97" s="279" t="s">
        <v>271</v>
      </c>
      <c r="E97" s="22"/>
      <c r="F97" s="88"/>
      <c r="G97" s="89">
        <f t="shared" si="1"/>
        <v>0</v>
      </c>
      <c r="H97" s="88"/>
      <c r="I97" s="89">
        <f t="shared" si="2"/>
        <v>0</v>
      </c>
      <c r="J97" s="88"/>
      <c r="K97" s="89">
        <f t="shared" si="3"/>
        <v>0</v>
      </c>
      <c r="L97" s="88"/>
      <c r="M97" s="89">
        <f t="shared" si="4"/>
        <v>0</v>
      </c>
      <c r="N97" s="88"/>
      <c r="O97" s="89">
        <f t="shared" si="5"/>
        <v>0</v>
      </c>
      <c r="P97" s="88"/>
      <c r="Q97" s="89">
        <f t="shared" si="6"/>
        <v>0</v>
      </c>
      <c r="R97" s="88"/>
      <c r="S97" s="89">
        <f t="shared" si="7"/>
        <v>0</v>
      </c>
      <c r="T97" s="88"/>
      <c r="U97" s="89">
        <f t="shared" si="8"/>
        <v>0</v>
      </c>
      <c r="V97" s="88"/>
      <c r="W97" s="89">
        <f t="shared" si="9"/>
        <v>0</v>
      </c>
      <c r="X97" s="88"/>
      <c r="Y97" s="89">
        <f t="shared" si="10"/>
        <v>0</v>
      </c>
      <c r="Z97" s="88"/>
      <c r="AA97" s="89">
        <f t="shared" si="11"/>
        <v>0</v>
      </c>
      <c r="AB97" s="88"/>
      <c r="AC97" s="89">
        <f t="shared" si="12"/>
        <v>0</v>
      </c>
      <c r="AD97" s="88"/>
      <c r="AE97" s="89">
        <f t="shared" si="13"/>
        <v>0</v>
      </c>
      <c r="AF97" s="88"/>
      <c r="AG97" s="89">
        <f t="shared" si="14"/>
        <v>0</v>
      </c>
      <c r="AH97" s="88"/>
      <c r="AI97" s="89">
        <f t="shared" si="15"/>
        <v>0</v>
      </c>
      <c r="AJ97" s="88"/>
      <c r="AK97" s="89">
        <f t="shared" si="16"/>
        <v>0</v>
      </c>
      <c r="AL97" s="88"/>
      <c r="AM97" s="89">
        <f t="shared" si="17"/>
        <v>0</v>
      </c>
      <c r="AN97" s="88"/>
      <c r="AO97" s="89">
        <f t="shared" si="18"/>
        <v>0</v>
      </c>
      <c r="AP97" s="88"/>
      <c r="AQ97" s="89">
        <f t="shared" si="19"/>
        <v>0</v>
      </c>
      <c r="AR97" s="88"/>
      <c r="AS97" s="89">
        <f t="shared" si="20"/>
        <v>0</v>
      </c>
      <c r="AT97" s="88"/>
      <c r="AU97" s="89">
        <f t="shared" si="21"/>
        <v>0</v>
      </c>
      <c r="AV97" s="88"/>
      <c r="AW97" s="89">
        <f t="shared" si="22"/>
        <v>0</v>
      </c>
      <c r="AX97" s="88"/>
      <c r="AY97" s="89">
        <f t="shared" si="23"/>
        <v>0</v>
      </c>
      <c r="AZ97" s="88"/>
      <c r="BA97" s="89">
        <f t="shared" si="24"/>
        <v>0</v>
      </c>
      <c r="BB97" s="88"/>
      <c r="BC97" s="89">
        <f t="shared" si="25"/>
        <v>0</v>
      </c>
      <c r="BD97" s="88"/>
      <c r="BE97" s="89">
        <f t="shared" si="26"/>
        <v>0</v>
      </c>
      <c r="BF97" s="88"/>
      <c r="BG97" s="89">
        <f t="shared" si="27"/>
        <v>0</v>
      </c>
      <c r="BH97" s="88"/>
      <c r="BI97" s="89">
        <f t="shared" si="28"/>
        <v>0</v>
      </c>
      <c r="BJ97" s="88"/>
      <c r="BK97" s="89">
        <f t="shared" si="29"/>
        <v>0</v>
      </c>
      <c r="BL97" s="249"/>
      <c r="BM97" s="5">
        <f t="shared" si="31"/>
        <v>0</v>
      </c>
      <c r="BN97" s="14">
        <f t="shared" si="30"/>
        <v>0</v>
      </c>
      <c r="BO97" s="91">
        <f t="shared" si="32"/>
        <v>0</v>
      </c>
      <c r="BP97" s="15">
        <f t="shared" si="33"/>
        <v>2</v>
      </c>
      <c r="BQ97" s="5">
        <f t="shared" si="34"/>
        <v>0</v>
      </c>
      <c r="BR97" s="240" t="str">
        <f t="shared" si="35"/>
        <v/>
      </c>
      <c r="BS97" s="240" t="str">
        <f t="shared" si="37"/>
        <v/>
      </c>
      <c r="BT97" s="240"/>
      <c r="BU97" s="82"/>
      <c r="BV97" s="82"/>
      <c r="BW97" s="82"/>
      <c r="BX97" s="82"/>
      <c r="BY97" s="21"/>
    </row>
    <row r="98" spans="1:77" ht="12.75" customHeight="1" x14ac:dyDescent="0.2">
      <c r="A98" s="3"/>
      <c r="B98" s="5">
        <f t="shared" si="36"/>
        <v>41</v>
      </c>
      <c r="C98" s="278" t="s">
        <v>272</v>
      </c>
      <c r="D98" s="279" t="s">
        <v>272</v>
      </c>
      <c r="E98" s="22"/>
      <c r="F98" s="88"/>
      <c r="G98" s="89">
        <f t="shared" si="1"/>
        <v>0</v>
      </c>
      <c r="H98" s="88"/>
      <c r="I98" s="89">
        <f t="shared" si="2"/>
        <v>0</v>
      </c>
      <c r="J98" s="88"/>
      <c r="K98" s="89">
        <f t="shared" si="3"/>
        <v>0</v>
      </c>
      <c r="L98" s="88"/>
      <c r="M98" s="89">
        <f t="shared" si="4"/>
        <v>0</v>
      </c>
      <c r="N98" s="88"/>
      <c r="O98" s="89">
        <f t="shared" si="5"/>
        <v>0</v>
      </c>
      <c r="P98" s="88"/>
      <c r="Q98" s="89">
        <f t="shared" si="6"/>
        <v>0</v>
      </c>
      <c r="R98" s="88"/>
      <c r="S98" s="89">
        <f t="shared" si="7"/>
        <v>0</v>
      </c>
      <c r="T98" s="88"/>
      <c r="U98" s="89">
        <f t="shared" si="8"/>
        <v>0</v>
      </c>
      <c r="V98" s="88"/>
      <c r="W98" s="89">
        <f t="shared" si="9"/>
        <v>0</v>
      </c>
      <c r="X98" s="88"/>
      <c r="Y98" s="89">
        <f t="shared" si="10"/>
        <v>0</v>
      </c>
      <c r="Z98" s="88"/>
      <c r="AA98" s="89">
        <f t="shared" si="11"/>
        <v>0</v>
      </c>
      <c r="AB98" s="88"/>
      <c r="AC98" s="89">
        <f t="shared" si="12"/>
        <v>0</v>
      </c>
      <c r="AD98" s="88"/>
      <c r="AE98" s="89">
        <f t="shared" si="13"/>
        <v>0</v>
      </c>
      <c r="AF98" s="88"/>
      <c r="AG98" s="89">
        <f t="shared" si="14"/>
        <v>0</v>
      </c>
      <c r="AH98" s="88"/>
      <c r="AI98" s="89">
        <f t="shared" si="15"/>
        <v>0</v>
      </c>
      <c r="AJ98" s="88"/>
      <c r="AK98" s="89">
        <f t="shared" si="16"/>
        <v>0</v>
      </c>
      <c r="AL98" s="88"/>
      <c r="AM98" s="89">
        <f t="shared" si="17"/>
        <v>0</v>
      </c>
      <c r="AN98" s="88"/>
      <c r="AO98" s="89">
        <f t="shared" si="18"/>
        <v>0</v>
      </c>
      <c r="AP98" s="88"/>
      <c r="AQ98" s="89">
        <f t="shared" si="19"/>
        <v>0</v>
      </c>
      <c r="AR98" s="88"/>
      <c r="AS98" s="89">
        <f t="shared" si="20"/>
        <v>0</v>
      </c>
      <c r="AT98" s="88"/>
      <c r="AU98" s="89">
        <f t="shared" si="21"/>
        <v>0</v>
      </c>
      <c r="AV98" s="88"/>
      <c r="AW98" s="89">
        <f t="shared" si="22"/>
        <v>0</v>
      </c>
      <c r="AX98" s="88"/>
      <c r="AY98" s="89">
        <f t="shared" si="23"/>
        <v>0</v>
      </c>
      <c r="AZ98" s="88"/>
      <c r="BA98" s="89">
        <f t="shared" si="24"/>
        <v>0</v>
      </c>
      <c r="BB98" s="88"/>
      <c r="BC98" s="89">
        <f t="shared" si="25"/>
        <v>0</v>
      </c>
      <c r="BD98" s="88"/>
      <c r="BE98" s="89">
        <f t="shared" si="26"/>
        <v>0</v>
      </c>
      <c r="BF98" s="88"/>
      <c r="BG98" s="89">
        <f t="shared" si="27"/>
        <v>0</v>
      </c>
      <c r="BH98" s="88"/>
      <c r="BI98" s="89">
        <f t="shared" si="28"/>
        <v>0</v>
      </c>
      <c r="BJ98" s="88"/>
      <c r="BK98" s="89">
        <f t="shared" si="29"/>
        <v>0</v>
      </c>
      <c r="BL98" s="249"/>
      <c r="BM98" s="5">
        <f t="shared" si="31"/>
        <v>0</v>
      </c>
      <c r="BN98" s="14">
        <f t="shared" si="30"/>
        <v>0</v>
      </c>
      <c r="BO98" s="91">
        <f t="shared" si="32"/>
        <v>0</v>
      </c>
      <c r="BP98" s="15">
        <f t="shared" si="33"/>
        <v>2</v>
      </c>
      <c r="BQ98" s="5">
        <f t="shared" si="34"/>
        <v>0</v>
      </c>
      <c r="BR98" s="240" t="str">
        <f t="shared" si="35"/>
        <v/>
      </c>
      <c r="BS98" s="240" t="str">
        <f t="shared" si="37"/>
        <v/>
      </c>
      <c r="BT98" s="240"/>
      <c r="BU98" s="82"/>
      <c r="BV98" s="82"/>
      <c r="BW98" s="82"/>
      <c r="BX98" s="82"/>
      <c r="BY98" s="21"/>
    </row>
    <row r="99" spans="1:77" ht="12.75" customHeight="1" x14ac:dyDescent="0.2">
      <c r="A99" s="3"/>
      <c r="B99" s="5">
        <f t="shared" si="36"/>
        <v>42</v>
      </c>
      <c r="C99" s="278" t="s">
        <v>273</v>
      </c>
      <c r="D99" s="279" t="s">
        <v>273</v>
      </c>
      <c r="E99" s="22"/>
      <c r="F99" s="88"/>
      <c r="G99" s="89">
        <f t="shared" si="1"/>
        <v>0</v>
      </c>
      <c r="H99" s="88"/>
      <c r="I99" s="89">
        <f t="shared" si="2"/>
        <v>0</v>
      </c>
      <c r="J99" s="88"/>
      <c r="K99" s="89">
        <f t="shared" si="3"/>
        <v>0</v>
      </c>
      <c r="L99" s="88"/>
      <c r="M99" s="89">
        <f t="shared" si="4"/>
        <v>0</v>
      </c>
      <c r="N99" s="88"/>
      <c r="O99" s="89">
        <f t="shared" si="5"/>
        <v>0</v>
      </c>
      <c r="P99" s="88"/>
      <c r="Q99" s="89">
        <f t="shared" si="6"/>
        <v>0</v>
      </c>
      <c r="R99" s="88"/>
      <c r="S99" s="89">
        <f t="shared" si="7"/>
        <v>0</v>
      </c>
      <c r="T99" s="88"/>
      <c r="U99" s="89">
        <f t="shared" si="8"/>
        <v>0</v>
      </c>
      <c r="V99" s="88"/>
      <c r="W99" s="89">
        <f t="shared" si="9"/>
        <v>0</v>
      </c>
      <c r="X99" s="88"/>
      <c r="Y99" s="89">
        <f t="shared" si="10"/>
        <v>0</v>
      </c>
      <c r="Z99" s="88"/>
      <c r="AA99" s="89">
        <f t="shared" si="11"/>
        <v>0</v>
      </c>
      <c r="AB99" s="88"/>
      <c r="AC99" s="89">
        <f t="shared" si="12"/>
        <v>0</v>
      </c>
      <c r="AD99" s="88"/>
      <c r="AE99" s="89">
        <f t="shared" si="13"/>
        <v>0</v>
      </c>
      <c r="AF99" s="88"/>
      <c r="AG99" s="89">
        <f t="shared" si="14"/>
        <v>0</v>
      </c>
      <c r="AH99" s="88"/>
      <c r="AI99" s="89">
        <f t="shared" si="15"/>
        <v>0</v>
      </c>
      <c r="AJ99" s="88"/>
      <c r="AK99" s="89">
        <f t="shared" si="16"/>
        <v>0</v>
      </c>
      <c r="AL99" s="88"/>
      <c r="AM99" s="89">
        <f t="shared" si="17"/>
        <v>0</v>
      </c>
      <c r="AN99" s="88"/>
      <c r="AO99" s="89">
        <f t="shared" si="18"/>
        <v>0</v>
      </c>
      <c r="AP99" s="88"/>
      <c r="AQ99" s="89">
        <f t="shared" si="19"/>
        <v>0</v>
      </c>
      <c r="AR99" s="88"/>
      <c r="AS99" s="89">
        <f t="shared" si="20"/>
        <v>0</v>
      </c>
      <c r="AT99" s="88"/>
      <c r="AU99" s="89">
        <f t="shared" si="21"/>
        <v>0</v>
      </c>
      <c r="AV99" s="88"/>
      <c r="AW99" s="89">
        <f t="shared" si="22"/>
        <v>0</v>
      </c>
      <c r="AX99" s="88"/>
      <c r="AY99" s="89">
        <f t="shared" si="23"/>
        <v>0</v>
      </c>
      <c r="AZ99" s="88"/>
      <c r="BA99" s="89">
        <f t="shared" si="24"/>
        <v>0</v>
      </c>
      <c r="BB99" s="88"/>
      <c r="BC99" s="89">
        <f t="shared" si="25"/>
        <v>0</v>
      </c>
      <c r="BD99" s="88"/>
      <c r="BE99" s="89">
        <f t="shared" si="26"/>
        <v>0</v>
      </c>
      <c r="BF99" s="88"/>
      <c r="BG99" s="89">
        <f t="shared" si="27"/>
        <v>0</v>
      </c>
      <c r="BH99" s="88"/>
      <c r="BI99" s="89">
        <f t="shared" si="28"/>
        <v>0</v>
      </c>
      <c r="BJ99" s="88"/>
      <c r="BK99" s="89">
        <f t="shared" si="29"/>
        <v>0</v>
      </c>
      <c r="BL99" s="249"/>
      <c r="BM99" s="5">
        <f t="shared" si="31"/>
        <v>0</v>
      </c>
      <c r="BN99" s="14">
        <f t="shared" si="30"/>
        <v>0</v>
      </c>
      <c r="BO99" s="91">
        <f t="shared" si="32"/>
        <v>0</v>
      </c>
      <c r="BP99" s="15">
        <f t="shared" si="33"/>
        <v>2</v>
      </c>
      <c r="BQ99" s="5">
        <f t="shared" si="34"/>
        <v>0</v>
      </c>
      <c r="BR99" s="240" t="str">
        <f t="shared" si="35"/>
        <v/>
      </c>
      <c r="BS99" s="240" t="str">
        <f t="shared" si="37"/>
        <v/>
      </c>
      <c r="BT99" s="240"/>
      <c r="BU99" s="82"/>
      <c r="BV99" s="82"/>
      <c r="BW99" s="82"/>
      <c r="BX99" s="82"/>
      <c r="BY99" s="21"/>
    </row>
    <row r="100" spans="1:77" ht="12.75" customHeight="1" x14ac:dyDescent="0.2">
      <c r="A100" s="3"/>
      <c r="B100" s="5">
        <f t="shared" si="36"/>
        <v>43</v>
      </c>
      <c r="C100" s="278" t="s">
        <v>274</v>
      </c>
      <c r="D100" s="279" t="s">
        <v>274</v>
      </c>
      <c r="E100" s="22"/>
      <c r="F100" s="88"/>
      <c r="G100" s="89">
        <f t="shared" si="1"/>
        <v>0</v>
      </c>
      <c r="H100" s="88"/>
      <c r="I100" s="89">
        <f t="shared" si="2"/>
        <v>0</v>
      </c>
      <c r="J100" s="88"/>
      <c r="K100" s="89">
        <f t="shared" si="3"/>
        <v>0</v>
      </c>
      <c r="L100" s="88"/>
      <c r="M100" s="89">
        <f t="shared" si="4"/>
        <v>0</v>
      </c>
      <c r="N100" s="88"/>
      <c r="O100" s="89">
        <f t="shared" si="5"/>
        <v>0</v>
      </c>
      <c r="P100" s="88"/>
      <c r="Q100" s="89">
        <f t="shared" si="6"/>
        <v>0</v>
      </c>
      <c r="R100" s="88"/>
      <c r="S100" s="89">
        <f t="shared" si="7"/>
        <v>0</v>
      </c>
      <c r="T100" s="88"/>
      <c r="U100" s="89">
        <f t="shared" si="8"/>
        <v>0</v>
      </c>
      <c r="V100" s="88"/>
      <c r="W100" s="89">
        <f t="shared" si="9"/>
        <v>0</v>
      </c>
      <c r="X100" s="88"/>
      <c r="Y100" s="89">
        <f t="shared" si="10"/>
        <v>0</v>
      </c>
      <c r="Z100" s="88"/>
      <c r="AA100" s="89">
        <f t="shared" si="11"/>
        <v>0</v>
      </c>
      <c r="AB100" s="88"/>
      <c r="AC100" s="89">
        <f t="shared" si="12"/>
        <v>0</v>
      </c>
      <c r="AD100" s="88"/>
      <c r="AE100" s="89">
        <f t="shared" si="13"/>
        <v>0</v>
      </c>
      <c r="AF100" s="88"/>
      <c r="AG100" s="89">
        <f t="shared" si="14"/>
        <v>0</v>
      </c>
      <c r="AH100" s="88"/>
      <c r="AI100" s="89">
        <f t="shared" si="15"/>
        <v>0</v>
      </c>
      <c r="AJ100" s="88"/>
      <c r="AK100" s="89">
        <f t="shared" si="16"/>
        <v>0</v>
      </c>
      <c r="AL100" s="88"/>
      <c r="AM100" s="89">
        <f t="shared" si="17"/>
        <v>0</v>
      </c>
      <c r="AN100" s="88"/>
      <c r="AO100" s="89">
        <f t="shared" si="18"/>
        <v>0</v>
      </c>
      <c r="AP100" s="88"/>
      <c r="AQ100" s="89">
        <f t="shared" si="19"/>
        <v>0</v>
      </c>
      <c r="AR100" s="88"/>
      <c r="AS100" s="89">
        <f t="shared" si="20"/>
        <v>0</v>
      </c>
      <c r="AT100" s="88"/>
      <c r="AU100" s="89">
        <f t="shared" si="21"/>
        <v>0</v>
      </c>
      <c r="AV100" s="88"/>
      <c r="AW100" s="89">
        <f t="shared" si="22"/>
        <v>0</v>
      </c>
      <c r="AX100" s="88"/>
      <c r="AY100" s="89">
        <f t="shared" si="23"/>
        <v>0</v>
      </c>
      <c r="AZ100" s="88"/>
      <c r="BA100" s="89">
        <f t="shared" si="24"/>
        <v>0</v>
      </c>
      <c r="BB100" s="88"/>
      <c r="BC100" s="89">
        <f t="shared" si="25"/>
        <v>0</v>
      </c>
      <c r="BD100" s="88"/>
      <c r="BE100" s="89">
        <f t="shared" si="26"/>
        <v>0</v>
      </c>
      <c r="BF100" s="88"/>
      <c r="BG100" s="89">
        <f t="shared" si="27"/>
        <v>0</v>
      </c>
      <c r="BH100" s="88"/>
      <c r="BI100" s="89">
        <f t="shared" si="28"/>
        <v>0</v>
      </c>
      <c r="BJ100" s="88"/>
      <c r="BK100" s="89">
        <f t="shared" si="29"/>
        <v>0</v>
      </c>
      <c r="BL100" s="249"/>
      <c r="BM100" s="5">
        <f t="shared" si="31"/>
        <v>0</v>
      </c>
      <c r="BN100" s="14">
        <f t="shared" si="30"/>
        <v>0</v>
      </c>
      <c r="BO100" s="91">
        <f t="shared" si="32"/>
        <v>0</v>
      </c>
      <c r="BP100" s="15">
        <f t="shared" si="33"/>
        <v>2</v>
      </c>
      <c r="BQ100" s="5">
        <f t="shared" si="34"/>
        <v>0</v>
      </c>
      <c r="BR100" s="240" t="str">
        <f t="shared" si="35"/>
        <v/>
      </c>
      <c r="BS100" s="240" t="str">
        <f t="shared" si="37"/>
        <v/>
      </c>
      <c r="BT100" s="240"/>
      <c r="BU100" s="82"/>
      <c r="BV100" s="82"/>
      <c r="BW100" s="82"/>
      <c r="BX100" s="82"/>
      <c r="BY100" s="21"/>
    </row>
    <row r="101" spans="1:77" ht="12.75" customHeight="1" x14ac:dyDescent="0.2">
      <c r="A101" s="3"/>
      <c r="B101" s="5">
        <f t="shared" si="36"/>
        <v>44</v>
      </c>
      <c r="C101" s="278"/>
      <c r="D101" s="279"/>
      <c r="E101" s="22"/>
      <c r="F101" s="88"/>
      <c r="G101" s="89">
        <f t="shared" si="1"/>
        <v>0</v>
      </c>
      <c r="H101" s="88"/>
      <c r="I101" s="89">
        <f t="shared" si="2"/>
        <v>0</v>
      </c>
      <c r="J101" s="88"/>
      <c r="K101" s="89">
        <f t="shared" si="3"/>
        <v>0</v>
      </c>
      <c r="L101" s="88"/>
      <c r="M101" s="89">
        <f t="shared" si="4"/>
        <v>0</v>
      </c>
      <c r="N101" s="88"/>
      <c r="O101" s="89">
        <f t="shared" si="5"/>
        <v>0</v>
      </c>
      <c r="P101" s="88"/>
      <c r="Q101" s="89">
        <f t="shared" si="6"/>
        <v>0</v>
      </c>
      <c r="R101" s="88"/>
      <c r="S101" s="89">
        <f t="shared" si="7"/>
        <v>0</v>
      </c>
      <c r="T101" s="88"/>
      <c r="U101" s="89">
        <f t="shared" si="8"/>
        <v>0</v>
      </c>
      <c r="V101" s="88"/>
      <c r="W101" s="89">
        <f t="shared" si="9"/>
        <v>0</v>
      </c>
      <c r="X101" s="88"/>
      <c r="Y101" s="89">
        <f t="shared" si="10"/>
        <v>0</v>
      </c>
      <c r="Z101" s="88"/>
      <c r="AA101" s="89">
        <f t="shared" si="11"/>
        <v>0</v>
      </c>
      <c r="AB101" s="88"/>
      <c r="AC101" s="89">
        <f t="shared" si="12"/>
        <v>0</v>
      </c>
      <c r="AD101" s="88"/>
      <c r="AE101" s="89">
        <f t="shared" si="13"/>
        <v>0</v>
      </c>
      <c r="AF101" s="88"/>
      <c r="AG101" s="89">
        <f t="shared" si="14"/>
        <v>0</v>
      </c>
      <c r="AH101" s="88"/>
      <c r="AI101" s="89">
        <f t="shared" si="15"/>
        <v>0</v>
      </c>
      <c r="AJ101" s="88"/>
      <c r="AK101" s="89">
        <f t="shared" si="16"/>
        <v>0</v>
      </c>
      <c r="AL101" s="88"/>
      <c r="AM101" s="89">
        <f t="shared" si="17"/>
        <v>0</v>
      </c>
      <c r="AN101" s="88"/>
      <c r="AO101" s="89">
        <f t="shared" si="18"/>
        <v>0</v>
      </c>
      <c r="AP101" s="88"/>
      <c r="AQ101" s="89">
        <f t="shared" si="19"/>
        <v>0</v>
      </c>
      <c r="AR101" s="88"/>
      <c r="AS101" s="89">
        <f t="shared" si="20"/>
        <v>0</v>
      </c>
      <c r="AT101" s="88"/>
      <c r="AU101" s="89">
        <f t="shared" si="21"/>
        <v>0</v>
      </c>
      <c r="AV101" s="88"/>
      <c r="AW101" s="89">
        <f t="shared" si="22"/>
        <v>0</v>
      </c>
      <c r="AX101" s="88"/>
      <c r="AY101" s="89">
        <f t="shared" si="23"/>
        <v>0</v>
      </c>
      <c r="AZ101" s="88"/>
      <c r="BA101" s="89">
        <f t="shared" si="24"/>
        <v>0</v>
      </c>
      <c r="BB101" s="88"/>
      <c r="BC101" s="89">
        <f t="shared" si="25"/>
        <v>0</v>
      </c>
      <c r="BD101" s="88"/>
      <c r="BE101" s="89">
        <f t="shared" si="26"/>
        <v>0</v>
      </c>
      <c r="BF101" s="88"/>
      <c r="BG101" s="89">
        <f t="shared" si="27"/>
        <v>0</v>
      </c>
      <c r="BH101" s="88"/>
      <c r="BI101" s="89">
        <f t="shared" si="28"/>
        <v>0</v>
      </c>
      <c r="BJ101" s="88"/>
      <c r="BK101" s="89">
        <f t="shared" si="29"/>
        <v>0</v>
      </c>
      <c r="BL101" s="249"/>
      <c r="BM101" s="5">
        <f t="shared" si="31"/>
        <v>0</v>
      </c>
      <c r="BN101" s="14">
        <f t="shared" si="30"/>
        <v>0</v>
      </c>
      <c r="BO101" s="91">
        <f t="shared" si="32"/>
        <v>0</v>
      </c>
      <c r="BP101" s="15">
        <f t="shared" si="33"/>
        <v>2</v>
      </c>
      <c r="BQ101" s="5">
        <f t="shared" si="34"/>
        <v>0</v>
      </c>
      <c r="BR101" s="240" t="str">
        <f t="shared" si="35"/>
        <v/>
      </c>
      <c r="BS101" s="240" t="str">
        <f t="shared" si="37"/>
        <v/>
      </c>
      <c r="BT101" s="240"/>
      <c r="BU101" s="82"/>
      <c r="BV101" s="82"/>
      <c r="BW101" s="82"/>
      <c r="BX101" s="82"/>
      <c r="BY101" s="21"/>
    </row>
    <row r="102" spans="1:77" ht="12.75" customHeight="1" x14ac:dyDescent="0.2">
      <c r="A102" s="3"/>
      <c r="B102" s="5">
        <f t="shared" si="36"/>
        <v>45</v>
      </c>
      <c r="C102" s="278"/>
      <c r="D102" s="279"/>
      <c r="E102" s="22"/>
      <c r="F102" s="88"/>
      <c r="G102" s="89">
        <f t="shared" si="1"/>
        <v>0</v>
      </c>
      <c r="H102" s="88"/>
      <c r="I102" s="89">
        <f t="shared" si="2"/>
        <v>0</v>
      </c>
      <c r="J102" s="88"/>
      <c r="K102" s="89">
        <f t="shared" si="3"/>
        <v>0</v>
      </c>
      <c r="L102" s="88"/>
      <c r="M102" s="89">
        <f t="shared" si="4"/>
        <v>0</v>
      </c>
      <c r="N102" s="88"/>
      <c r="O102" s="89">
        <f t="shared" si="5"/>
        <v>0</v>
      </c>
      <c r="P102" s="88"/>
      <c r="Q102" s="89">
        <f t="shared" si="6"/>
        <v>0</v>
      </c>
      <c r="R102" s="88"/>
      <c r="S102" s="89">
        <f t="shared" si="7"/>
        <v>0</v>
      </c>
      <c r="T102" s="88"/>
      <c r="U102" s="89">
        <f t="shared" si="8"/>
        <v>0</v>
      </c>
      <c r="V102" s="88"/>
      <c r="W102" s="89">
        <f t="shared" si="9"/>
        <v>0</v>
      </c>
      <c r="X102" s="88"/>
      <c r="Y102" s="89">
        <f t="shared" si="10"/>
        <v>0</v>
      </c>
      <c r="Z102" s="88"/>
      <c r="AA102" s="89">
        <f t="shared" si="11"/>
        <v>0</v>
      </c>
      <c r="AB102" s="88"/>
      <c r="AC102" s="89">
        <f t="shared" si="12"/>
        <v>0</v>
      </c>
      <c r="AD102" s="88"/>
      <c r="AE102" s="89">
        <f t="shared" si="13"/>
        <v>0</v>
      </c>
      <c r="AF102" s="88"/>
      <c r="AG102" s="89">
        <f t="shared" si="14"/>
        <v>0</v>
      </c>
      <c r="AH102" s="88"/>
      <c r="AI102" s="89">
        <f t="shared" si="15"/>
        <v>0</v>
      </c>
      <c r="AJ102" s="88"/>
      <c r="AK102" s="89">
        <f t="shared" si="16"/>
        <v>0</v>
      </c>
      <c r="AL102" s="88"/>
      <c r="AM102" s="89">
        <f t="shared" si="17"/>
        <v>0</v>
      </c>
      <c r="AN102" s="88"/>
      <c r="AO102" s="89">
        <f t="shared" si="18"/>
        <v>0</v>
      </c>
      <c r="AP102" s="88"/>
      <c r="AQ102" s="89">
        <f t="shared" si="19"/>
        <v>0</v>
      </c>
      <c r="AR102" s="88"/>
      <c r="AS102" s="89">
        <f t="shared" si="20"/>
        <v>0</v>
      </c>
      <c r="AT102" s="88"/>
      <c r="AU102" s="89">
        <f t="shared" si="21"/>
        <v>0</v>
      </c>
      <c r="AV102" s="88"/>
      <c r="AW102" s="89">
        <f t="shared" si="22"/>
        <v>0</v>
      </c>
      <c r="AX102" s="88"/>
      <c r="AY102" s="89">
        <f t="shared" si="23"/>
        <v>0</v>
      </c>
      <c r="AZ102" s="88"/>
      <c r="BA102" s="89">
        <f t="shared" si="24"/>
        <v>0</v>
      </c>
      <c r="BB102" s="88"/>
      <c r="BC102" s="89">
        <f t="shared" si="25"/>
        <v>0</v>
      </c>
      <c r="BD102" s="88"/>
      <c r="BE102" s="89">
        <f t="shared" si="26"/>
        <v>0</v>
      </c>
      <c r="BF102" s="88"/>
      <c r="BG102" s="89">
        <f t="shared" si="27"/>
        <v>0</v>
      </c>
      <c r="BH102" s="88"/>
      <c r="BI102" s="89">
        <f t="shared" si="28"/>
        <v>0</v>
      </c>
      <c r="BJ102" s="88"/>
      <c r="BK102" s="89">
        <f t="shared" si="29"/>
        <v>0</v>
      </c>
      <c r="BL102" s="249"/>
      <c r="BM102" s="5">
        <f t="shared" si="31"/>
        <v>0</v>
      </c>
      <c r="BN102" s="14">
        <f t="shared" si="30"/>
        <v>0</v>
      </c>
      <c r="BO102" s="91">
        <f t="shared" si="32"/>
        <v>0</v>
      </c>
      <c r="BP102" s="15">
        <f t="shared" si="33"/>
        <v>2</v>
      </c>
      <c r="BQ102" s="5">
        <f t="shared" si="34"/>
        <v>0</v>
      </c>
      <c r="BR102" s="240" t="str">
        <f t="shared" si="35"/>
        <v/>
      </c>
      <c r="BS102" s="240" t="str">
        <f t="shared" si="37"/>
        <v/>
      </c>
      <c r="BT102" s="240"/>
      <c r="BU102" s="82"/>
      <c r="BV102" s="82"/>
      <c r="BW102" s="82"/>
      <c r="BX102" s="82"/>
      <c r="BY102" s="21"/>
    </row>
    <row r="103" spans="1:77" ht="12.75" customHeight="1" x14ac:dyDescent="0.2">
      <c r="A103" s="3"/>
      <c r="B103" s="5">
        <f t="shared" si="36"/>
        <v>46</v>
      </c>
      <c r="C103" s="304"/>
      <c r="D103" s="305"/>
      <c r="E103" s="22"/>
      <c r="F103" s="88"/>
      <c r="G103" s="89">
        <f>IF(F103=$F$55,$F$56,0)</f>
        <v>0</v>
      </c>
      <c r="H103" s="88"/>
      <c r="I103" s="89">
        <f>IF(H103=$H$55,$H$56,0)</f>
        <v>0</v>
      </c>
      <c r="J103" s="88"/>
      <c r="K103" s="89">
        <f>IF(J103=$J$55,$J$56,0)</f>
        <v>0</v>
      </c>
      <c r="L103" s="88"/>
      <c r="M103" s="89">
        <f>IF(L103=$L$55,$L$56,0)</f>
        <v>0</v>
      </c>
      <c r="N103" s="88"/>
      <c r="O103" s="89">
        <f>IF(N103=$N$55,$N$56,0)</f>
        <v>0</v>
      </c>
      <c r="P103" s="88"/>
      <c r="Q103" s="89">
        <f>IF(P103=$P$55,$P$56,0)</f>
        <v>0</v>
      </c>
      <c r="R103" s="88"/>
      <c r="S103" s="89">
        <f>IF(R103=$R$55,$R$56,0)</f>
        <v>0</v>
      </c>
      <c r="T103" s="88"/>
      <c r="U103" s="89">
        <f>IF(T103=$T$55,$T$56,0)</f>
        <v>0</v>
      </c>
      <c r="V103" s="88"/>
      <c r="W103" s="89">
        <f>IF(V103=$V$55,$V$56,0)</f>
        <v>0</v>
      </c>
      <c r="X103" s="88"/>
      <c r="Y103" s="89">
        <f>IF(X103=$X$55,$X$56,0)</f>
        <v>0</v>
      </c>
      <c r="Z103" s="88"/>
      <c r="AA103" s="89">
        <f>IF(Z103=$Z$55,$Z$56,0)</f>
        <v>0</v>
      </c>
      <c r="AB103" s="88"/>
      <c r="AC103" s="89">
        <f>IF(AB103=$AB$55,$AB$56,0)</f>
        <v>0</v>
      </c>
      <c r="AD103" s="88"/>
      <c r="AE103" s="89">
        <f>IF(AD103=$AD$55,$AD$56,0)</f>
        <v>0</v>
      </c>
      <c r="AF103" s="88"/>
      <c r="AG103" s="89">
        <f>IF(AF103=$AF$55,$AF$56,0)</f>
        <v>0</v>
      </c>
      <c r="AH103" s="88"/>
      <c r="AI103" s="89">
        <f>IF(AH103=$AH$55,$AH$56,0)</f>
        <v>0</v>
      </c>
      <c r="AJ103" s="88"/>
      <c r="AK103" s="89">
        <f>IF(AJ103=$AJ$55,$AJ$56,0)</f>
        <v>0</v>
      </c>
      <c r="AL103" s="88"/>
      <c r="AM103" s="89">
        <f>IF(AL103=$AL$55,$AL$56,0)</f>
        <v>0</v>
      </c>
      <c r="AN103" s="88"/>
      <c r="AO103" s="89">
        <f>IF(AN103=$AN$55,$AN$56,0)</f>
        <v>0</v>
      </c>
      <c r="AP103" s="88"/>
      <c r="AQ103" s="89">
        <f>IF(AP103=$AP$55,$AP$56,0)</f>
        <v>0</v>
      </c>
      <c r="AR103" s="88"/>
      <c r="AS103" s="89">
        <f>IF(AR103=$AR$55,$AR$56,0)</f>
        <v>0</v>
      </c>
      <c r="AT103" s="88"/>
      <c r="AU103" s="89">
        <f>IF(AT103=$AT$55,$AT$56,0)</f>
        <v>0</v>
      </c>
      <c r="AV103" s="88"/>
      <c r="AW103" s="89">
        <f>IF(AV103=$AV$55,$AV$56,0)</f>
        <v>0</v>
      </c>
      <c r="AX103" s="88"/>
      <c r="AY103" s="89">
        <f>IF(AX103=$AX$55,$AX$56,0)</f>
        <v>0</v>
      </c>
      <c r="AZ103" s="88"/>
      <c r="BA103" s="89">
        <f>IF(AZ103=$AZ$55,$AZ$56,0)</f>
        <v>0</v>
      </c>
      <c r="BB103" s="88"/>
      <c r="BC103" s="89">
        <f>IF(BB103=$BB$55,$BB$56,0)</f>
        <v>0</v>
      </c>
      <c r="BD103" s="88"/>
      <c r="BE103" s="89">
        <f>IF(BD103=$BD$55,$BD$56,0)</f>
        <v>0</v>
      </c>
      <c r="BF103" s="88"/>
      <c r="BG103" s="89">
        <f>IF(BF103=$BF$55,$BF$56,0)</f>
        <v>0</v>
      </c>
      <c r="BH103" s="88"/>
      <c r="BI103" s="89">
        <f>IF(BH103=$BH$55,$BH$56,0)</f>
        <v>0</v>
      </c>
      <c r="BJ103" s="88"/>
      <c r="BK103" s="89">
        <f>IF(BJ103=$BJ$55,$BJ$56,0)</f>
        <v>0</v>
      </c>
      <c r="BL103" s="249"/>
      <c r="BM103" s="5">
        <f t="shared" si="31"/>
        <v>0</v>
      </c>
      <c r="BN103" s="14">
        <f t="shared" si="30"/>
        <v>0</v>
      </c>
      <c r="BO103" s="91">
        <f t="shared" si="32"/>
        <v>0</v>
      </c>
      <c r="BP103" s="15">
        <f t="shared" si="33"/>
        <v>2</v>
      </c>
      <c r="BQ103" s="5">
        <f t="shared" si="34"/>
        <v>0</v>
      </c>
      <c r="BR103" s="240" t="str">
        <f t="shared" si="35"/>
        <v/>
      </c>
      <c r="BS103" s="240" t="str">
        <f t="shared" si="37"/>
        <v/>
      </c>
      <c r="BT103" s="240"/>
      <c r="BU103" s="82"/>
      <c r="BV103" s="82"/>
      <c r="BW103" s="82"/>
      <c r="BX103" s="82"/>
      <c r="BY103" s="21"/>
    </row>
    <row r="104" spans="1:77" ht="12.75" customHeight="1" x14ac:dyDescent="0.2">
      <c r="A104" s="3"/>
      <c r="B104" s="5">
        <v>47</v>
      </c>
      <c r="C104" s="304"/>
      <c r="D104" s="305"/>
      <c r="E104" s="22"/>
      <c r="F104" s="88"/>
      <c r="G104" s="89">
        <f>IF(F104=$F$55,$F$56,0)</f>
        <v>0</v>
      </c>
      <c r="H104" s="88"/>
      <c r="I104" s="89">
        <f>IF(H104=$H$55,$H$56,0)</f>
        <v>0</v>
      </c>
      <c r="J104" s="88"/>
      <c r="K104" s="89">
        <f>IF(J104=$J$55,$J$56,0)</f>
        <v>0</v>
      </c>
      <c r="L104" s="88"/>
      <c r="M104" s="89">
        <f>IF(L104=$L$55,$L$56,0)</f>
        <v>0</v>
      </c>
      <c r="N104" s="88"/>
      <c r="O104" s="89">
        <f>IF(N104=$N$55,$N$56,0)</f>
        <v>0</v>
      </c>
      <c r="P104" s="88"/>
      <c r="Q104" s="89">
        <f>IF(P104=$P$55,$P$56,0)</f>
        <v>0</v>
      </c>
      <c r="R104" s="88"/>
      <c r="S104" s="89">
        <f>IF(R104=$R$55,$R$56,0)</f>
        <v>0</v>
      </c>
      <c r="T104" s="88"/>
      <c r="U104" s="89">
        <f>IF(T104=$T$55,$T$56,0)</f>
        <v>0</v>
      </c>
      <c r="V104" s="88"/>
      <c r="W104" s="89">
        <f>IF(V104=$V$55,$V$56,0)</f>
        <v>0</v>
      </c>
      <c r="X104" s="88"/>
      <c r="Y104" s="89">
        <f>IF(X104=$X$55,$X$56,0)</f>
        <v>0</v>
      </c>
      <c r="Z104" s="88"/>
      <c r="AA104" s="89">
        <f>IF(Z104=$Z$55,$Z$56,0)</f>
        <v>0</v>
      </c>
      <c r="AB104" s="88"/>
      <c r="AC104" s="89">
        <f>IF(AB104=$AB$55,$AB$56,0)</f>
        <v>0</v>
      </c>
      <c r="AD104" s="88"/>
      <c r="AE104" s="89">
        <f>IF(AD104=$AD$55,$AD$56,0)</f>
        <v>0</v>
      </c>
      <c r="AF104" s="88"/>
      <c r="AG104" s="89">
        <f>IF(AF104=$AF$55,$AF$56,0)</f>
        <v>0</v>
      </c>
      <c r="AH104" s="88"/>
      <c r="AI104" s="89">
        <f>IF(AH104=$AH$55,$AH$56,0)</f>
        <v>0</v>
      </c>
      <c r="AJ104" s="88"/>
      <c r="AK104" s="89">
        <f>IF(AJ104=$AJ$55,$AJ$56,0)</f>
        <v>0</v>
      </c>
      <c r="AL104" s="88"/>
      <c r="AM104" s="89">
        <f>IF(AL104=$AL$55,$AL$56,0)</f>
        <v>0</v>
      </c>
      <c r="AN104" s="88"/>
      <c r="AO104" s="89">
        <f>IF(AN104=$AN$55,$AN$56,0)</f>
        <v>0</v>
      </c>
      <c r="AP104" s="88"/>
      <c r="AQ104" s="89">
        <f>IF(AP104=$AP$55,$AP$56,0)</f>
        <v>0</v>
      </c>
      <c r="AR104" s="88"/>
      <c r="AS104" s="89">
        <f>IF(AR104=$AR$55,$AR$56,0)</f>
        <v>0</v>
      </c>
      <c r="AT104" s="88"/>
      <c r="AU104" s="89">
        <f>IF(AT104=$AT$55,$AT$56,0)</f>
        <v>0</v>
      </c>
      <c r="AV104" s="88"/>
      <c r="AW104" s="89">
        <f>IF(AV104=$AV$55,$AV$56,0)</f>
        <v>0</v>
      </c>
      <c r="AX104" s="88"/>
      <c r="AY104" s="89">
        <f>IF(AX104=$AX$55,$AX$56,0)</f>
        <v>0</v>
      </c>
      <c r="AZ104" s="88"/>
      <c r="BA104" s="89">
        <f>IF(AZ104=$AZ$55,$AZ$56,0)</f>
        <v>0</v>
      </c>
      <c r="BB104" s="88"/>
      <c r="BC104" s="89">
        <f>IF(BB104=$BB$55,$BB$56,0)</f>
        <v>0</v>
      </c>
      <c r="BD104" s="88"/>
      <c r="BE104" s="89">
        <f>IF(BD104=$BD$55,$BD$56,0)</f>
        <v>0</v>
      </c>
      <c r="BF104" s="88"/>
      <c r="BG104" s="89">
        <f>IF(BF104=$BF$55,$BF$56,0)</f>
        <v>0</v>
      </c>
      <c r="BH104" s="88"/>
      <c r="BI104" s="89">
        <f>IF(BH104=$BH$55,$BH$56,0)</f>
        <v>0</v>
      </c>
      <c r="BJ104" s="88"/>
      <c r="BK104" s="89">
        <f>IF(BJ104=$BJ$55,$BJ$56,0)</f>
        <v>0</v>
      </c>
      <c r="BL104" s="249"/>
      <c r="BM104" s="5">
        <f t="shared" si="31"/>
        <v>0</v>
      </c>
      <c r="BN104" s="14">
        <f t="shared" si="30"/>
        <v>0</v>
      </c>
      <c r="BO104" s="91">
        <f t="shared" si="32"/>
        <v>0</v>
      </c>
      <c r="BP104" s="15">
        <f t="shared" si="33"/>
        <v>2</v>
      </c>
      <c r="BQ104" s="5">
        <f t="shared" si="34"/>
        <v>0</v>
      </c>
      <c r="BR104" s="240" t="str">
        <f t="shared" si="35"/>
        <v/>
      </c>
      <c r="BS104" s="240" t="str">
        <f t="shared" si="37"/>
        <v/>
      </c>
      <c r="BT104" s="240"/>
      <c r="BU104" s="82"/>
      <c r="BV104" s="82"/>
      <c r="BW104" s="82"/>
      <c r="BX104" s="82"/>
      <c r="BY104" s="21"/>
    </row>
    <row r="105" spans="1:77" ht="12.75" customHeight="1" x14ac:dyDescent="0.2">
      <c r="B105" s="9"/>
      <c r="C105" s="300"/>
      <c r="D105" s="300"/>
      <c r="E105" s="26"/>
      <c r="F105" s="108">
        <v>1</v>
      </c>
      <c r="G105" s="109"/>
      <c r="H105" s="108">
        <f>F105+1</f>
        <v>2</v>
      </c>
      <c r="I105" s="108"/>
      <c r="J105" s="108">
        <f t="shared" ref="J105:BL105" si="39">H105+1</f>
        <v>3</v>
      </c>
      <c r="K105" s="108"/>
      <c r="L105" s="108">
        <f t="shared" si="39"/>
        <v>4</v>
      </c>
      <c r="M105" s="108"/>
      <c r="N105" s="108">
        <f t="shared" si="39"/>
        <v>5</v>
      </c>
      <c r="O105" s="108"/>
      <c r="P105" s="108">
        <f t="shared" si="39"/>
        <v>6</v>
      </c>
      <c r="Q105" s="108"/>
      <c r="R105" s="108">
        <f t="shared" si="39"/>
        <v>7</v>
      </c>
      <c r="S105" s="108"/>
      <c r="T105" s="108">
        <f t="shared" si="39"/>
        <v>8</v>
      </c>
      <c r="U105" s="108"/>
      <c r="V105" s="108">
        <f t="shared" si="39"/>
        <v>9</v>
      </c>
      <c r="W105" s="108"/>
      <c r="X105" s="108">
        <f t="shared" si="39"/>
        <v>10</v>
      </c>
      <c r="Y105" s="108"/>
      <c r="Z105" s="108">
        <f t="shared" si="39"/>
        <v>11</v>
      </c>
      <c r="AA105" s="108"/>
      <c r="AB105" s="108">
        <f t="shared" si="39"/>
        <v>12</v>
      </c>
      <c r="AC105" s="108"/>
      <c r="AD105" s="108">
        <f t="shared" si="39"/>
        <v>13</v>
      </c>
      <c r="AE105" s="108"/>
      <c r="AF105" s="108">
        <f t="shared" si="39"/>
        <v>14</v>
      </c>
      <c r="AG105" s="108"/>
      <c r="AH105" s="108">
        <f t="shared" si="39"/>
        <v>15</v>
      </c>
      <c r="AI105" s="108"/>
      <c r="AJ105" s="108">
        <f t="shared" si="39"/>
        <v>16</v>
      </c>
      <c r="AK105" s="108"/>
      <c r="AL105" s="108">
        <f t="shared" si="39"/>
        <v>17</v>
      </c>
      <c r="AM105" s="108"/>
      <c r="AN105" s="108">
        <f t="shared" si="39"/>
        <v>18</v>
      </c>
      <c r="AO105" s="108"/>
      <c r="AP105" s="108">
        <f t="shared" si="39"/>
        <v>19</v>
      </c>
      <c r="AQ105" s="108"/>
      <c r="AR105" s="108">
        <f t="shared" si="39"/>
        <v>20</v>
      </c>
      <c r="AS105" s="108"/>
      <c r="AT105" s="108">
        <f t="shared" si="39"/>
        <v>21</v>
      </c>
      <c r="AU105" s="108"/>
      <c r="AV105" s="108">
        <f t="shared" si="39"/>
        <v>22</v>
      </c>
      <c r="AW105" s="108"/>
      <c r="AX105" s="108">
        <f t="shared" si="39"/>
        <v>23</v>
      </c>
      <c r="AY105" s="108"/>
      <c r="AZ105" s="108">
        <f t="shared" si="39"/>
        <v>24</v>
      </c>
      <c r="BA105" s="108"/>
      <c r="BB105" s="108">
        <f t="shared" si="39"/>
        <v>25</v>
      </c>
      <c r="BC105" s="108"/>
      <c r="BD105" s="108">
        <f t="shared" si="39"/>
        <v>26</v>
      </c>
      <c r="BE105" s="108"/>
      <c r="BF105" s="108">
        <f t="shared" si="39"/>
        <v>27</v>
      </c>
      <c r="BG105" s="108"/>
      <c r="BH105" s="108">
        <f t="shared" si="39"/>
        <v>28</v>
      </c>
      <c r="BI105" s="108"/>
      <c r="BJ105" s="108">
        <f t="shared" si="39"/>
        <v>29</v>
      </c>
      <c r="BK105" s="108"/>
      <c r="BL105" s="108">
        <f t="shared" si="39"/>
        <v>30</v>
      </c>
      <c r="BM105" s="9"/>
      <c r="BN105" s="13"/>
      <c r="BO105" s="13"/>
      <c r="BP105" s="13"/>
      <c r="BQ105" s="9"/>
      <c r="BR105" s="21"/>
      <c r="BS105" s="21"/>
      <c r="BT105" s="21"/>
      <c r="BU105" s="21"/>
      <c r="BV105" s="21"/>
      <c r="BW105" s="21"/>
      <c r="BX105" s="21"/>
    </row>
    <row r="106" spans="1:77" ht="12.75" customHeight="1" x14ac:dyDescent="0.2">
      <c r="B106" s="3"/>
      <c r="C106" s="301" t="s">
        <v>3</v>
      </c>
      <c r="D106" s="302"/>
      <c r="E106" s="303"/>
      <c r="F106" s="16">
        <f>SUMIF($E$58:$E$104,"=P",G58:G104)</f>
        <v>0</v>
      </c>
      <c r="G106" s="36"/>
      <c r="H106" s="16">
        <f>SUMIF($E$58:$E$104,"=P",I58:I104)</f>
        <v>0</v>
      </c>
      <c r="I106" s="16"/>
      <c r="J106" s="16">
        <f>SUMIF($E$58:$E$104,"=P",K58:K104)</f>
        <v>0</v>
      </c>
      <c r="K106" s="16"/>
      <c r="L106" s="16">
        <f>SUMIF($E$58:$E$104,"=P",M58:M104)</f>
        <v>0</v>
      </c>
      <c r="M106" s="16"/>
      <c r="N106" s="16">
        <f>SUMIF($E$58:$E$104,"=P",O58:O104)</f>
        <v>0</v>
      </c>
      <c r="O106" s="16"/>
      <c r="P106" s="16">
        <f>SUMIF($E$58:$E$104,"=P",Q58:Q104)</f>
        <v>0</v>
      </c>
      <c r="Q106" s="16"/>
      <c r="R106" s="16">
        <f>SUMIF($E$58:$E$104,"=P",S58:S104)</f>
        <v>0</v>
      </c>
      <c r="S106" s="16"/>
      <c r="T106" s="16">
        <f>SUMIF($E$58:$E$104,"=P",U58:U104)</f>
        <v>0</v>
      </c>
      <c r="U106" s="16"/>
      <c r="V106" s="16">
        <f>SUMIF($E$58:$E$104,"=P",W58:W104)</f>
        <v>0</v>
      </c>
      <c r="W106" s="16"/>
      <c r="X106" s="16">
        <f>SUMIF($E$58:$E$104,"=P",Y58:Y104)</f>
        <v>0</v>
      </c>
      <c r="Y106" s="16"/>
      <c r="Z106" s="16">
        <f>SUMIF($E$58:$E$104,"=P",AA58:AA104)</f>
        <v>0</v>
      </c>
      <c r="AA106" s="16"/>
      <c r="AB106" s="16">
        <f>SUMIF($E$58:$E$104,"=P",AC58:AC104)</f>
        <v>0</v>
      </c>
      <c r="AC106" s="16"/>
      <c r="AD106" s="16">
        <f>SUMIF($E$58:$E$104,"=P",AE58:AE104)</f>
        <v>0</v>
      </c>
      <c r="AE106" s="16"/>
      <c r="AF106" s="16">
        <f>SUMIF($E$58:$E$104,"=P",AG58:AG104)</f>
        <v>0</v>
      </c>
      <c r="AG106" s="16"/>
      <c r="AH106" s="16">
        <f>SUMIF($E$58:$E$104,"=P",AI58:AI104)</f>
        <v>0</v>
      </c>
      <c r="AI106" s="16"/>
      <c r="AJ106" s="16">
        <f>SUMIF($E$58:$E$104,"=P",AK58:AK104)</f>
        <v>0</v>
      </c>
      <c r="AK106" s="16"/>
      <c r="AL106" s="16">
        <f>SUMIF($E$58:$E$104,"=P",AM58:AM104)</f>
        <v>0</v>
      </c>
      <c r="AM106" s="16"/>
      <c r="AN106" s="16">
        <f>SUMIF($E$58:$E$104,"=P",AO58:AO104)</f>
        <v>0</v>
      </c>
      <c r="AO106" s="16"/>
      <c r="AP106" s="16">
        <f>SUMIF($E$58:$E$104,"=P",AQ58:AQ104)</f>
        <v>0</v>
      </c>
      <c r="AQ106" s="16"/>
      <c r="AR106" s="16">
        <f>SUMIF($E$58:$E$104,"=P",AS58:AS104)</f>
        <v>0</v>
      </c>
      <c r="AS106" s="16"/>
      <c r="AT106" s="16">
        <f>SUMIF($E$58:$E$104,"=P",AU58:AU104)</f>
        <v>0</v>
      </c>
      <c r="AU106" s="16"/>
      <c r="AV106" s="16">
        <f>SUMIF($E$58:$E$104,"=P",AW58:AW104)</f>
        <v>0</v>
      </c>
      <c r="AW106" s="16"/>
      <c r="AX106" s="16">
        <f>SUMIF($E$58:$E$104,"=P",AY58:AY104)</f>
        <v>0</v>
      </c>
      <c r="AY106" s="16"/>
      <c r="AZ106" s="16">
        <f>SUMIF($E$58:$E$104,"=P",BA58:BA104)</f>
        <v>0</v>
      </c>
      <c r="BA106" s="16"/>
      <c r="BB106" s="16">
        <f>SUMIF($E$58:$E$104,"=P",BC58:BC104)</f>
        <v>0</v>
      </c>
      <c r="BC106" s="16"/>
      <c r="BD106" s="16">
        <f>SUMIF($E$58:$E$104,"=P",BE58:BE104)</f>
        <v>0</v>
      </c>
      <c r="BE106" s="16"/>
      <c r="BF106" s="16">
        <f>SUMIF($E$58:$E$104,"=P",BG58:BG104)</f>
        <v>0</v>
      </c>
      <c r="BG106" s="16"/>
      <c r="BH106" s="16">
        <f>SUMIF($E$58:$E$104,"=P",BI58:BI104)</f>
        <v>0</v>
      </c>
      <c r="BI106" s="16"/>
      <c r="BJ106" s="16">
        <f>SUMIF($E$58:$E$104,"=P",BK58:BK104)</f>
        <v>0</v>
      </c>
      <c r="BK106" s="16"/>
      <c r="BL106" s="5">
        <f>SUMIF($E$58:$E$104,"=P",BL58:BL104)</f>
        <v>0</v>
      </c>
      <c r="BM106" s="6"/>
      <c r="BN106" s="17" t="s">
        <v>19</v>
      </c>
      <c r="BO106" s="17"/>
      <c r="BP106" s="17" t="s">
        <v>5</v>
      </c>
      <c r="BQ106" s="8"/>
      <c r="BR106" s="21"/>
      <c r="BS106" s="21"/>
      <c r="BT106" s="21"/>
      <c r="BU106" s="21"/>
      <c r="BV106" s="21"/>
      <c r="BW106" s="21"/>
      <c r="BX106" s="21"/>
    </row>
    <row r="107" spans="1:77" ht="12.75" customHeight="1" x14ac:dyDescent="0.2">
      <c r="B107" s="3"/>
      <c r="C107" s="322" t="s">
        <v>38</v>
      </c>
      <c r="D107" s="322"/>
      <c r="E107" s="322"/>
      <c r="F107" s="14">
        <f>(F106*100)/(C18*F11)</f>
        <v>0</v>
      </c>
      <c r="G107" s="62"/>
      <c r="H107" s="14">
        <f>(H106*100)/(C19*F11)</f>
        <v>0</v>
      </c>
      <c r="I107" s="14"/>
      <c r="J107" s="14">
        <f>(J106*100)/(C20*F11)</f>
        <v>0</v>
      </c>
      <c r="K107" s="14"/>
      <c r="L107" s="14">
        <f>(L106*100)/(C21*F11)</f>
        <v>0</v>
      </c>
      <c r="M107" s="14"/>
      <c r="N107" s="14">
        <f>(N106*100)/(C22*F11)</f>
        <v>0</v>
      </c>
      <c r="O107" s="14"/>
      <c r="P107" s="14">
        <f>(P106*100)/(C23*F11)</f>
        <v>0</v>
      </c>
      <c r="Q107" s="14"/>
      <c r="R107" s="14">
        <f>(R106*100)/(C24*F11)</f>
        <v>0</v>
      </c>
      <c r="S107" s="14"/>
      <c r="T107" s="14">
        <f>(T106*100)/(C25*F11)</f>
        <v>0</v>
      </c>
      <c r="U107" s="14"/>
      <c r="V107" s="14">
        <f>(V106*100)/(C26*F11)</f>
        <v>0</v>
      </c>
      <c r="W107" s="14"/>
      <c r="X107" s="14">
        <f>(X106*100)/(C27*F11)</f>
        <v>0</v>
      </c>
      <c r="Y107" s="14"/>
      <c r="Z107" s="14">
        <f>(Z106*100)/(C28*F11)</f>
        <v>0</v>
      </c>
      <c r="AA107" s="14"/>
      <c r="AB107" s="14">
        <f>(AB106*100)/(C29*F11)</f>
        <v>0</v>
      </c>
      <c r="AC107" s="14"/>
      <c r="AD107" s="14">
        <f>(AD106*100)/(C30*F11)</f>
        <v>0</v>
      </c>
      <c r="AE107" s="14"/>
      <c r="AF107" s="14">
        <f>(AF106*100)/(C31*F11)</f>
        <v>0</v>
      </c>
      <c r="AG107" s="14"/>
      <c r="AH107" s="14">
        <f>(AH106*100)/(C32*F11)</f>
        <v>0</v>
      </c>
      <c r="AI107" s="15"/>
      <c r="AJ107" s="14">
        <f>(AJ106*100)/(C33*F11)</f>
        <v>0</v>
      </c>
      <c r="AK107" s="15"/>
      <c r="AL107" s="14">
        <f>(AL106*100)/(C34*F11)</f>
        <v>0</v>
      </c>
      <c r="AM107" s="15"/>
      <c r="AN107" s="14">
        <f>(AN106*100)/(C35*F11)</f>
        <v>0</v>
      </c>
      <c r="AO107" s="15"/>
      <c r="AP107" s="14">
        <f>(AP106*100)/(C36*F11)</f>
        <v>0</v>
      </c>
      <c r="AQ107" s="15"/>
      <c r="AR107" s="14">
        <f>(AR106*100)/(C37*F11)</f>
        <v>0</v>
      </c>
      <c r="AS107" s="15"/>
      <c r="AT107" s="14">
        <f>(AT106*100)/(C38*F11)</f>
        <v>0</v>
      </c>
      <c r="AU107" s="15"/>
      <c r="AV107" s="14">
        <f>(AV106*100)/(C39*F11)</f>
        <v>0</v>
      </c>
      <c r="AW107" s="15"/>
      <c r="AX107" s="14">
        <f>(AX106*100)/(C40*F11)</f>
        <v>0</v>
      </c>
      <c r="AY107" s="15"/>
      <c r="AZ107" s="14">
        <f>(AZ106*100)/(C41*F11)</f>
        <v>0</v>
      </c>
      <c r="BA107" s="15"/>
      <c r="BB107" s="14">
        <f>(BB106*100)/(C42*F11)</f>
        <v>0</v>
      </c>
      <c r="BC107" s="15"/>
      <c r="BD107" s="14">
        <f>(BD106*100)/(C43*F11)</f>
        <v>0</v>
      </c>
      <c r="BE107" s="15"/>
      <c r="BF107" s="14">
        <f>(BF106*100)/(C44*F11)</f>
        <v>0</v>
      </c>
      <c r="BG107" s="15"/>
      <c r="BH107" s="14">
        <f>(BH106*100)/(C45*F11)</f>
        <v>0</v>
      </c>
      <c r="BI107" s="15"/>
      <c r="BJ107" s="14">
        <f>(BJ106*100)/(C46*F11)</f>
        <v>0</v>
      </c>
      <c r="BK107" s="15"/>
      <c r="BL107" s="14">
        <f>(BL106*100)/(C47*$F$11)</f>
        <v>0</v>
      </c>
      <c r="BM107" s="6"/>
      <c r="BN107" s="18" t="e">
        <f>SUM(BN58:BN104)/COUNTIF(BN58:BN104,"&gt;0")</f>
        <v>#DIV/0!</v>
      </c>
      <c r="BO107" s="18"/>
      <c r="BP107" s="19">
        <f>SUMIF($E$58:$E$104,"=P",$BP$58:$BP$104)/COUNTIF($E$58:$E$104,"=P")</f>
        <v>2</v>
      </c>
      <c r="BQ107" s="8"/>
      <c r="BR107" s="21"/>
      <c r="BS107" s="21"/>
      <c r="BT107" s="21"/>
      <c r="BU107" s="21"/>
      <c r="BV107" s="21"/>
      <c r="BW107" s="21"/>
      <c r="BX107" s="21"/>
    </row>
    <row r="108" spans="1:77" s="50" customFormat="1" ht="12.75" customHeight="1" x14ac:dyDescent="0.2">
      <c r="C108" s="323"/>
      <c r="D108" s="324"/>
      <c r="E108" s="324"/>
      <c r="F108" s="51"/>
      <c r="G108" s="21"/>
      <c r="H108" s="21"/>
      <c r="I108" s="21"/>
      <c r="J108" s="21"/>
      <c r="K108" s="21"/>
      <c r="L108" s="21"/>
      <c r="M108" s="49"/>
      <c r="N108" s="320"/>
      <c r="O108" s="321"/>
      <c r="P108" s="321"/>
      <c r="Q108" s="321"/>
      <c r="R108" s="321"/>
      <c r="S108" s="49"/>
      <c r="T108" s="52"/>
      <c r="U108" s="49"/>
      <c r="V108" s="320"/>
      <c r="W108" s="321"/>
      <c r="X108" s="321"/>
      <c r="Y108" s="321"/>
      <c r="Z108" s="321"/>
      <c r="AA108" s="49"/>
      <c r="AB108" s="52"/>
      <c r="AC108" s="21"/>
      <c r="AD108" s="21"/>
      <c r="AE108" s="21"/>
      <c r="AF108" s="49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47"/>
      <c r="BN108" s="21"/>
      <c r="BO108" s="21"/>
      <c r="BP108" s="21"/>
      <c r="BU108" s="81"/>
      <c r="BV108" s="81"/>
      <c r="BW108" s="81"/>
      <c r="BX108" s="81"/>
      <c r="BY108" s="81"/>
    </row>
    <row r="109" spans="1:77" s="50" customFormat="1" ht="12.75" customHeight="1" x14ac:dyDescent="0.2">
      <c r="C109" s="275" t="s">
        <v>37</v>
      </c>
      <c r="D109" s="276"/>
      <c r="E109" s="277"/>
      <c r="F109" s="68">
        <f>AVERAGE(F107)</f>
        <v>0</v>
      </c>
      <c r="G109" s="68"/>
      <c r="H109" s="68">
        <f t="shared" ref="H109:BL109" si="40">AVERAGE(H107)</f>
        <v>0</v>
      </c>
      <c r="I109" s="68"/>
      <c r="J109" s="68">
        <f t="shared" si="40"/>
        <v>0</v>
      </c>
      <c r="K109" s="68"/>
      <c r="L109" s="68">
        <f t="shared" si="40"/>
        <v>0</v>
      </c>
      <c r="M109" s="68"/>
      <c r="N109" s="68">
        <f>AVERAGE(N107)</f>
        <v>0</v>
      </c>
      <c r="O109" s="68"/>
      <c r="P109" s="68">
        <f t="shared" si="40"/>
        <v>0</v>
      </c>
      <c r="Q109" s="68"/>
      <c r="R109" s="68">
        <f t="shared" si="40"/>
        <v>0</v>
      </c>
      <c r="S109" s="68"/>
      <c r="T109" s="68">
        <f t="shared" si="40"/>
        <v>0</v>
      </c>
      <c r="U109" s="68"/>
      <c r="V109" s="68">
        <f t="shared" si="40"/>
        <v>0</v>
      </c>
      <c r="W109" s="68"/>
      <c r="X109" s="68">
        <f t="shared" si="40"/>
        <v>0</v>
      </c>
      <c r="Y109" s="68"/>
      <c r="Z109" s="68">
        <f t="shared" si="40"/>
        <v>0</v>
      </c>
      <c r="AA109" s="68"/>
      <c r="AB109" s="68">
        <f t="shared" si="40"/>
        <v>0</v>
      </c>
      <c r="AC109" s="68"/>
      <c r="AD109" s="68">
        <f t="shared" si="40"/>
        <v>0</v>
      </c>
      <c r="AE109" s="68"/>
      <c r="AF109" s="68">
        <f t="shared" si="40"/>
        <v>0</v>
      </c>
      <c r="AG109" s="68"/>
      <c r="AH109" s="68">
        <f t="shared" si="40"/>
        <v>0</v>
      </c>
      <c r="AI109" s="68"/>
      <c r="AJ109" s="68">
        <f t="shared" si="40"/>
        <v>0</v>
      </c>
      <c r="AK109" s="68"/>
      <c r="AL109" s="68">
        <f t="shared" si="40"/>
        <v>0</v>
      </c>
      <c r="AM109" s="68"/>
      <c r="AN109" s="68">
        <f t="shared" si="40"/>
        <v>0</v>
      </c>
      <c r="AO109" s="68"/>
      <c r="AP109" s="68">
        <f t="shared" si="40"/>
        <v>0</v>
      </c>
      <c r="AQ109" s="68"/>
      <c r="AR109" s="68">
        <f t="shared" si="40"/>
        <v>0</v>
      </c>
      <c r="AS109" s="68"/>
      <c r="AT109" s="68">
        <f t="shared" si="40"/>
        <v>0</v>
      </c>
      <c r="AU109" s="68"/>
      <c r="AV109" s="68">
        <f t="shared" si="40"/>
        <v>0</v>
      </c>
      <c r="AW109" s="68"/>
      <c r="AX109" s="68">
        <f t="shared" si="40"/>
        <v>0</v>
      </c>
      <c r="AY109" s="68"/>
      <c r="AZ109" s="68">
        <f t="shared" si="40"/>
        <v>0</v>
      </c>
      <c r="BA109" s="68"/>
      <c r="BB109" s="68">
        <f t="shared" si="40"/>
        <v>0</v>
      </c>
      <c r="BC109" s="68"/>
      <c r="BD109" s="68">
        <f t="shared" si="40"/>
        <v>0</v>
      </c>
      <c r="BE109" s="68"/>
      <c r="BF109" s="68">
        <f t="shared" si="40"/>
        <v>0</v>
      </c>
      <c r="BG109" s="68"/>
      <c r="BH109" s="68">
        <f t="shared" si="40"/>
        <v>0</v>
      </c>
      <c r="BI109" s="68"/>
      <c r="BJ109" s="68">
        <f t="shared" si="40"/>
        <v>0</v>
      </c>
      <c r="BK109" s="68"/>
      <c r="BL109" s="250">
        <f t="shared" si="40"/>
        <v>0</v>
      </c>
      <c r="BN109" s="21"/>
      <c r="BO109" s="21"/>
      <c r="BP109" s="21"/>
      <c r="BU109" s="81"/>
      <c r="BV109" s="81"/>
      <c r="BW109" s="81"/>
      <c r="BX109" s="81"/>
      <c r="BY109" s="81"/>
    </row>
    <row r="110" spans="1:77" s="50" customFormat="1" ht="12.75" customHeight="1" x14ac:dyDescent="0.2">
      <c r="C110" s="90"/>
      <c r="D110" s="21"/>
      <c r="E110" s="21"/>
      <c r="F110" s="51"/>
      <c r="G110" s="21"/>
      <c r="H110" s="21"/>
      <c r="I110" s="21"/>
      <c r="J110" s="21"/>
      <c r="K110" s="21"/>
      <c r="L110" s="21"/>
      <c r="M110" s="49"/>
      <c r="N110" s="52"/>
      <c r="O110" s="49"/>
      <c r="P110" s="49"/>
      <c r="Q110" s="49"/>
      <c r="R110" s="49"/>
      <c r="S110" s="49"/>
      <c r="T110" s="52"/>
      <c r="U110" s="49"/>
      <c r="V110" s="52"/>
      <c r="W110" s="49"/>
      <c r="X110" s="49"/>
      <c r="Y110" s="49"/>
      <c r="Z110" s="49"/>
      <c r="AA110" s="49"/>
      <c r="AB110" s="52"/>
      <c r="AC110" s="21"/>
      <c r="AD110" s="21"/>
      <c r="AE110" s="21"/>
      <c r="AF110" s="49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47"/>
      <c r="BN110" s="21"/>
      <c r="BO110" s="21"/>
      <c r="BP110" s="21"/>
      <c r="BU110" s="81"/>
      <c r="BV110" s="81"/>
      <c r="BW110" s="81"/>
      <c r="BX110" s="81"/>
      <c r="BY110" s="81"/>
    </row>
    <row r="111" spans="1:77" ht="12.75" customHeight="1" x14ac:dyDescent="0.2">
      <c r="C111" s="275" t="s">
        <v>28</v>
      </c>
      <c r="D111" s="276"/>
      <c r="E111" s="277"/>
      <c r="F111" s="68">
        <f>AVERAGE(F107,H107)</f>
        <v>0</v>
      </c>
      <c r="G111" s="69"/>
      <c r="H111" s="68">
        <f>AVERAGE(J107,L107)</f>
        <v>0</v>
      </c>
      <c r="I111" s="68"/>
      <c r="J111" s="68">
        <f>AVERAGE(N107)</f>
        <v>0</v>
      </c>
      <c r="K111" s="68"/>
      <c r="L111" s="68">
        <f>AVERAGE(P107,R107)</f>
        <v>0</v>
      </c>
      <c r="M111" s="70"/>
      <c r="N111" s="68">
        <f>AVERAGE(T107,V107)</f>
        <v>0</v>
      </c>
      <c r="O111" s="74"/>
      <c r="P111" s="68">
        <f>AVERAGE(X107,BL107)</f>
        <v>0</v>
      </c>
      <c r="Q111" s="75"/>
      <c r="R111" s="68">
        <f>AVERAGE(Z107,AB107)</f>
        <v>0</v>
      </c>
      <c r="S111" s="75"/>
      <c r="T111" s="68">
        <f>AVERAGE(AD107)</f>
        <v>0</v>
      </c>
      <c r="U111" s="75"/>
      <c r="V111" s="68">
        <f>AVERAGE(AF107,AH107)</f>
        <v>0</v>
      </c>
      <c r="W111" s="84"/>
      <c r="X111" s="85">
        <f>AVERAGE(AJ107,AL107)</f>
        <v>0</v>
      </c>
      <c r="Y111" s="86"/>
      <c r="Z111" s="85">
        <f>AVERAGE(AN107)</f>
        <v>0</v>
      </c>
      <c r="AA111" s="86"/>
      <c r="AB111" s="85">
        <f>AVERAGE(AP107)</f>
        <v>0</v>
      </c>
      <c r="AC111" s="86"/>
      <c r="AD111" s="85">
        <f>AVERAGE(AR107)</f>
        <v>0</v>
      </c>
      <c r="AF111" s="87">
        <f>AVERAGE(AT107,AV107)</f>
        <v>0</v>
      </c>
      <c r="AG111" s="87"/>
      <c r="AH111" s="87">
        <f>AVERAGE(AX107,AZ107)</f>
        <v>0</v>
      </c>
      <c r="AI111" s="87"/>
      <c r="AJ111" s="87">
        <f>AVERAGE(BB107)</f>
        <v>0</v>
      </c>
      <c r="AK111" s="87"/>
      <c r="AL111" s="87">
        <f>AVERAGE(BD107,BF107)</f>
        <v>0</v>
      </c>
      <c r="AM111" s="87"/>
      <c r="AN111" s="87">
        <f>AVERAGE(BH107,BJ107)</f>
        <v>0</v>
      </c>
    </row>
    <row r="112" spans="1:77" ht="12.75" customHeight="1" x14ac:dyDescent="0.2">
      <c r="C112" s="71"/>
      <c r="D112" s="71"/>
      <c r="E112" s="72"/>
      <c r="F112" s="296"/>
      <c r="G112" s="296"/>
      <c r="H112" s="296"/>
      <c r="I112" s="73"/>
      <c r="J112" s="72"/>
      <c r="K112" s="72"/>
      <c r="L112" s="72"/>
      <c r="M112" s="72"/>
      <c r="N112" s="72"/>
      <c r="O112" s="72"/>
      <c r="P112" s="76"/>
      <c r="Q112" s="76"/>
      <c r="R112" s="76"/>
      <c r="S112" s="76"/>
      <c r="T112" s="76"/>
      <c r="U112" s="76"/>
      <c r="V112" s="76"/>
      <c r="W112" s="67"/>
      <c r="X112" s="67"/>
    </row>
    <row r="113" spans="3:30" ht="12.75" customHeight="1" x14ac:dyDescent="0.2">
      <c r="C113" s="275" t="s">
        <v>35</v>
      </c>
      <c r="D113" s="276"/>
      <c r="E113" s="277"/>
      <c r="F113" s="68">
        <f>AVERAGE(F107,H107,AF107)</f>
        <v>0</v>
      </c>
      <c r="G113" s="69"/>
      <c r="H113" s="68">
        <f>AVERAGE(J107,N107,T107,AH107,AZ107)</f>
        <v>0</v>
      </c>
      <c r="I113" s="68"/>
      <c r="J113" s="68">
        <f>AVERAGE(L107,BD107)</f>
        <v>0</v>
      </c>
      <c r="K113" s="68"/>
      <c r="L113" s="68">
        <f>AVERAGE(P107)</f>
        <v>0</v>
      </c>
      <c r="M113" s="70"/>
      <c r="N113" s="68">
        <f>AVERAGE(R107,Z107,AB107,AD107,AJ107,AL107,AN107,AP107,AR107,BB107,BF107)</f>
        <v>0</v>
      </c>
      <c r="O113" s="70"/>
      <c r="P113" s="68">
        <f>AVERAGE(V107,X107)</f>
        <v>0</v>
      </c>
      <c r="Q113" s="70"/>
      <c r="R113" s="68">
        <f>AVERAGE(AT107)</f>
        <v>0</v>
      </c>
      <c r="S113" s="70"/>
      <c r="T113" s="68">
        <f>AVERAGE(AV107)</f>
        <v>0</v>
      </c>
      <c r="U113" s="70"/>
      <c r="V113" s="68">
        <f>AVERAGE(AX107,BL107)</f>
        <v>0</v>
      </c>
      <c r="W113" s="68"/>
      <c r="X113" s="68">
        <f>AVERAGE(BH107)</f>
        <v>0</v>
      </c>
      <c r="Y113" s="68"/>
      <c r="Z113" s="68">
        <f>AVERAGE(BJ107)</f>
        <v>0</v>
      </c>
      <c r="AA113" s="98"/>
      <c r="AB113" s="99"/>
      <c r="AC113" s="50"/>
      <c r="AD113" s="99"/>
    </row>
  </sheetData>
  <sheetProtection password="CC2D" sheet="1" objects="1" scenarios="1" selectLockedCells="1"/>
  <dataConsolidate/>
  <mergeCells count="159">
    <mergeCell ref="B16:BQ16"/>
    <mergeCell ref="C74:D74"/>
    <mergeCell ref="BP20:BQ20"/>
    <mergeCell ref="BP21:BQ21"/>
    <mergeCell ref="P22:BO22"/>
    <mergeCell ref="D34:N34"/>
    <mergeCell ref="D35:N35"/>
    <mergeCell ref="D44:N44"/>
    <mergeCell ref="BP44:BQ44"/>
    <mergeCell ref="D20:N20"/>
    <mergeCell ref="D21:N21"/>
    <mergeCell ref="C63:D63"/>
    <mergeCell ref="D47:N47"/>
    <mergeCell ref="D26:N26"/>
    <mergeCell ref="D29:N29"/>
    <mergeCell ref="BP17:BQ17"/>
    <mergeCell ref="BQ48:CC48"/>
    <mergeCell ref="D51:E51"/>
    <mergeCell ref="D28:N28"/>
    <mergeCell ref="D30:N30"/>
    <mergeCell ref="P30:BO30"/>
    <mergeCell ref="BP32:BQ32"/>
    <mergeCell ref="D32:N32"/>
    <mergeCell ref="D38:N38"/>
    <mergeCell ref="C70:D70"/>
    <mergeCell ref="C73:D73"/>
    <mergeCell ref="BP54:BP57"/>
    <mergeCell ref="BN54:BN57"/>
    <mergeCell ref="BM54:BM57"/>
    <mergeCell ref="C72:D72"/>
    <mergeCell ref="C61:D61"/>
    <mergeCell ref="C60:D60"/>
    <mergeCell ref="C76:D76"/>
    <mergeCell ref="C68:D68"/>
    <mergeCell ref="BX54:BX57"/>
    <mergeCell ref="BQ54:BQ57"/>
    <mergeCell ref="BV54:BV57"/>
    <mergeCell ref="BW54:BW57"/>
    <mergeCell ref="V108:Z108"/>
    <mergeCell ref="C100:D100"/>
    <mergeCell ref="C107:E107"/>
    <mergeCell ref="C101:D101"/>
    <mergeCell ref="C102:D102"/>
    <mergeCell ref="C103:D103"/>
    <mergeCell ref="N108:R108"/>
    <mergeCell ref="C108:E108"/>
    <mergeCell ref="C89:D89"/>
    <mergeCell ref="C99:D99"/>
    <mergeCell ref="C90:D90"/>
    <mergeCell ref="C62:D62"/>
    <mergeCell ref="C65:D65"/>
    <mergeCell ref="C64:D64"/>
    <mergeCell ref="C59:D59"/>
    <mergeCell ref="C58:D58"/>
    <mergeCell ref="C66:D66"/>
    <mergeCell ref="C75:D75"/>
    <mergeCell ref="BO54:BO57"/>
    <mergeCell ref="C69:D69"/>
    <mergeCell ref="F112:H112"/>
    <mergeCell ref="C3:N3"/>
    <mergeCell ref="C5:N5"/>
    <mergeCell ref="C105:D105"/>
    <mergeCell ref="C106:E106"/>
    <mergeCell ref="C104:D104"/>
    <mergeCell ref="C96:D96"/>
    <mergeCell ref="C93:D93"/>
    <mergeCell ref="C94:D94"/>
    <mergeCell ref="C91:D91"/>
    <mergeCell ref="C92:D92"/>
    <mergeCell ref="C95:D95"/>
    <mergeCell ref="C98:D98"/>
    <mergeCell ref="C97:D97"/>
    <mergeCell ref="D52:E52"/>
    <mergeCell ref="F12:H12"/>
    <mergeCell ref="D17:N17"/>
    <mergeCell ref="C71:D71"/>
    <mergeCell ref="F54:BL54"/>
    <mergeCell ref="C67:D67"/>
    <mergeCell ref="C57:D57"/>
    <mergeCell ref="D9:H9"/>
    <mergeCell ref="C10:E10"/>
    <mergeCell ref="F10:H10"/>
    <mergeCell ref="C11:E11"/>
    <mergeCell ref="F11:H11"/>
    <mergeCell ref="F48:BP48"/>
    <mergeCell ref="C12:E12"/>
    <mergeCell ref="P17:BO17"/>
    <mergeCell ref="D18:N18"/>
    <mergeCell ref="D19:N19"/>
    <mergeCell ref="C2:N2"/>
    <mergeCell ref="D7:H7"/>
    <mergeCell ref="N7:P7"/>
    <mergeCell ref="D8:H8"/>
    <mergeCell ref="D25:N25"/>
    <mergeCell ref="BP25:BQ25"/>
    <mergeCell ref="D27:N27"/>
    <mergeCell ref="P27:BO27"/>
    <mergeCell ref="BP22:BQ22"/>
    <mergeCell ref="D23:N23"/>
    <mergeCell ref="BP23:BQ23"/>
    <mergeCell ref="D24:N24"/>
    <mergeCell ref="BP24:BQ24"/>
    <mergeCell ref="D22:N22"/>
    <mergeCell ref="D31:N31"/>
    <mergeCell ref="BP31:BQ31"/>
    <mergeCell ref="D33:N33"/>
    <mergeCell ref="C113:E113"/>
    <mergeCell ref="C79:D79"/>
    <mergeCell ref="C77:D77"/>
    <mergeCell ref="C82:D82"/>
    <mergeCell ref="C83:D83"/>
    <mergeCell ref="C84:D84"/>
    <mergeCell ref="C81:D81"/>
    <mergeCell ref="C111:E111"/>
    <mergeCell ref="C109:E109"/>
    <mergeCell ref="C88:D88"/>
    <mergeCell ref="C78:D78"/>
    <mergeCell ref="C86:D86"/>
    <mergeCell ref="C87:D87"/>
    <mergeCell ref="C80:D80"/>
    <mergeCell ref="C85:D85"/>
    <mergeCell ref="BP41:BQ41"/>
    <mergeCell ref="P40:BO41"/>
    <mergeCell ref="D45:N45"/>
    <mergeCell ref="BP45:BQ45"/>
    <mergeCell ref="BP38:BQ38"/>
    <mergeCell ref="D39:N39"/>
    <mergeCell ref="BP39:BQ39"/>
    <mergeCell ref="P35:BO35"/>
    <mergeCell ref="D36:N36"/>
    <mergeCell ref="P36:BO36"/>
    <mergeCell ref="D37:N37"/>
    <mergeCell ref="P37:BO37"/>
    <mergeCell ref="P42:BO42"/>
    <mergeCell ref="BP42:BQ42"/>
    <mergeCell ref="D46:N46"/>
    <mergeCell ref="BP46:BQ46"/>
    <mergeCell ref="P45:BO46"/>
    <mergeCell ref="BP18:BQ19"/>
    <mergeCell ref="BP26:BQ27"/>
    <mergeCell ref="BP28:BQ30"/>
    <mergeCell ref="BP33:BQ37"/>
    <mergeCell ref="D42:N42"/>
    <mergeCell ref="P47:BO47"/>
    <mergeCell ref="BP47:BQ47"/>
    <mergeCell ref="P18:BO19"/>
    <mergeCell ref="P20:BO21"/>
    <mergeCell ref="P23:BO24"/>
    <mergeCell ref="P25:BO26"/>
    <mergeCell ref="P28:BO29"/>
    <mergeCell ref="P31:BO32"/>
    <mergeCell ref="P33:BO34"/>
    <mergeCell ref="P38:BO39"/>
    <mergeCell ref="D43:N43"/>
    <mergeCell ref="BP43:BQ43"/>
    <mergeCell ref="P43:BO44"/>
    <mergeCell ref="D40:N40"/>
    <mergeCell ref="BP40:BQ40"/>
    <mergeCell ref="D41:N41"/>
  </mergeCells>
  <phoneticPr fontId="4" type="noConversion"/>
  <conditionalFormatting sqref="BP107">
    <cfRule type="cellIs" dxfId="211" priority="51" stopIfTrue="1" operator="greaterThanOrEqual">
      <formula>3.95</formula>
    </cfRule>
    <cfRule type="cellIs" dxfId="210" priority="52" stopIfTrue="1" operator="between">
      <formula>2.05</formula>
      <formula>3.94</formula>
    </cfRule>
    <cfRule type="cellIs" dxfId="209" priority="53" stopIfTrue="1" operator="lessThanOrEqual">
      <formula>2</formula>
    </cfRule>
  </conditionalFormatting>
  <conditionalFormatting sqref="BP58:BP104">
    <cfRule type="cellIs" dxfId="208" priority="48" stopIfTrue="1" operator="greaterThanOrEqual">
      <formula>3.95</formula>
    </cfRule>
    <cfRule type="cellIs" dxfId="207" priority="49" stopIfTrue="1" operator="between">
      <formula>2.05</formula>
      <formula>3.94</formula>
    </cfRule>
    <cfRule type="cellIs" dxfId="206" priority="50" stopIfTrue="1" operator="lessThanOrEqual">
      <formula>2</formula>
    </cfRule>
  </conditionalFormatting>
  <conditionalFormatting sqref="F58:F104">
    <cfRule type="cellIs" dxfId="205" priority="60" stopIfTrue="1" operator="equal">
      <formula>$F$55</formula>
    </cfRule>
    <cfRule type="cellIs" dxfId="204" priority="61" stopIfTrue="1" operator="notEqual">
      <formula>$F$55</formula>
    </cfRule>
  </conditionalFormatting>
  <conditionalFormatting sqref="H58:H104">
    <cfRule type="cellIs" dxfId="203" priority="62" stopIfTrue="1" operator="equal">
      <formula>$H$55</formula>
    </cfRule>
    <cfRule type="cellIs" dxfId="202" priority="63" stopIfTrue="1" operator="notEqual">
      <formula>$H$55</formula>
    </cfRule>
  </conditionalFormatting>
  <conditionalFormatting sqref="J58:J104">
    <cfRule type="cellIs" dxfId="201" priority="64" stopIfTrue="1" operator="equal">
      <formula>$J$55</formula>
    </cfRule>
    <cfRule type="cellIs" dxfId="200" priority="65" stopIfTrue="1" operator="notEqual">
      <formula>$J$55</formula>
    </cfRule>
  </conditionalFormatting>
  <conditionalFormatting sqref="L58:L104">
    <cfRule type="cellIs" dxfId="199" priority="66" stopIfTrue="1" operator="equal">
      <formula>$L$55</formula>
    </cfRule>
    <cfRule type="cellIs" dxfId="198" priority="67" stopIfTrue="1" operator="notEqual">
      <formula>$L$55</formula>
    </cfRule>
  </conditionalFormatting>
  <conditionalFormatting sqref="N58:N104">
    <cfRule type="cellIs" dxfId="197" priority="68" stopIfTrue="1" operator="equal">
      <formula>$N$55</formula>
    </cfRule>
    <cfRule type="cellIs" dxfId="196" priority="69" stopIfTrue="1" operator="notEqual">
      <formula>$N$55</formula>
    </cfRule>
  </conditionalFormatting>
  <conditionalFormatting sqref="P58:P104">
    <cfRule type="cellIs" dxfId="195" priority="70" stopIfTrue="1" operator="notEqual">
      <formula>$P$55</formula>
    </cfRule>
    <cfRule type="cellIs" dxfId="194" priority="71" stopIfTrue="1" operator="equal">
      <formula>$P$55</formula>
    </cfRule>
  </conditionalFormatting>
  <conditionalFormatting sqref="R58:R104">
    <cfRule type="cellIs" dxfId="193" priority="72" stopIfTrue="1" operator="equal">
      <formula>$R$55</formula>
    </cfRule>
    <cfRule type="cellIs" dxfId="192" priority="73" stopIfTrue="1" operator="notEqual">
      <formula>$R$55</formula>
    </cfRule>
  </conditionalFormatting>
  <conditionalFormatting sqref="T58:T104">
    <cfRule type="cellIs" dxfId="191" priority="74" stopIfTrue="1" operator="equal">
      <formula>$T$55</formula>
    </cfRule>
    <cfRule type="cellIs" dxfId="190" priority="75" stopIfTrue="1" operator="notEqual">
      <formula>$T$55</formula>
    </cfRule>
  </conditionalFormatting>
  <conditionalFormatting sqref="V58:V104">
    <cfRule type="cellIs" dxfId="189" priority="76" stopIfTrue="1" operator="equal">
      <formula>$V$55</formula>
    </cfRule>
    <cfRule type="cellIs" dxfId="188" priority="77" stopIfTrue="1" operator="notEqual">
      <formula>$V$55</formula>
    </cfRule>
  </conditionalFormatting>
  <conditionalFormatting sqref="AZ58:AZ104">
    <cfRule type="cellIs" dxfId="187" priority="106" stopIfTrue="1" operator="equal">
      <formula>$AZ$55</formula>
    </cfRule>
    <cfRule type="cellIs" dxfId="186" priority="107" stopIfTrue="1" operator="notEqual">
      <formula>$AZ$55</formula>
    </cfRule>
  </conditionalFormatting>
  <conditionalFormatting sqref="BB58:BB104">
    <cfRule type="cellIs" dxfId="185" priority="108" stopIfTrue="1" operator="equal">
      <formula>$BB$55</formula>
    </cfRule>
    <cfRule type="cellIs" dxfId="184" priority="109" stopIfTrue="1" operator="notEqual">
      <formula>$BB$55</formula>
    </cfRule>
  </conditionalFormatting>
  <conditionalFormatting sqref="BD58:BD104">
    <cfRule type="cellIs" dxfId="183" priority="110" stopIfTrue="1" operator="equal">
      <formula>$BD$55</formula>
    </cfRule>
    <cfRule type="cellIs" dxfId="182" priority="111" stopIfTrue="1" operator="notEqual">
      <formula>$BD$55</formula>
    </cfRule>
  </conditionalFormatting>
  <conditionalFormatting sqref="BF58:BF104">
    <cfRule type="cellIs" dxfId="181" priority="112" stopIfTrue="1" operator="equal">
      <formula>$BF$55</formula>
    </cfRule>
    <cfRule type="cellIs" dxfId="180" priority="113" stopIfTrue="1" operator="notEqual">
      <formula>$BF$55</formula>
    </cfRule>
  </conditionalFormatting>
  <conditionalFormatting sqref="BH58:BH104">
    <cfRule type="cellIs" dxfId="179" priority="114" stopIfTrue="1" operator="equal">
      <formula>$BH$55</formula>
    </cfRule>
    <cfRule type="cellIs" dxfId="178" priority="115" stopIfTrue="1" operator="notEqual">
      <formula>$BH$55</formula>
    </cfRule>
  </conditionalFormatting>
  <conditionalFormatting sqref="BJ58:BJ104">
    <cfRule type="cellIs" dxfId="177" priority="116" stopIfTrue="1" operator="equal">
      <formula>$BJ$55</formula>
    </cfRule>
    <cfRule type="cellIs" dxfId="176" priority="117" stopIfTrue="1" operator="notEqual">
      <formula>$BJ$55</formula>
    </cfRule>
  </conditionalFormatting>
  <conditionalFormatting sqref="X58:X104">
    <cfRule type="cellIs" dxfId="175" priority="78" stopIfTrue="1" operator="equal">
      <formula>$X$55</formula>
    </cfRule>
    <cfRule type="cellIs" dxfId="174" priority="79" stopIfTrue="1" operator="notEqual">
      <formula>$X$55</formula>
    </cfRule>
  </conditionalFormatting>
  <conditionalFormatting sqref="Z58:Z104">
    <cfRule type="cellIs" dxfId="173" priority="80" stopIfTrue="1" operator="equal">
      <formula>$Z$55</formula>
    </cfRule>
    <cfRule type="cellIs" dxfId="172" priority="81" stopIfTrue="1" operator="notEqual">
      <formula>$Z$55</formula>
    </cfRule>
  </conditionalFormatting>
  <conditionalFormatting sqref="AB58:AB104">
    <cfRule type="cellIs" dxfId="171" priority="82" stopIfTrue="1" operator="equal">
      <formula>$AB$55</formula>
    </cfRule>
    <cfRule type="cellIs" dxfId="170" priority="83" stopIfTrue="1" operator="notEqual">
      <formula>$AB$55</formula>
    </cfRule>
  </conditionalFormatting>
  <conditionalFormatting sqref="AD58:AD104">
    <cfRule type="cellIs" dxfId="169" priority="84" stopIfTrue="1" operator="equal">
      <formula>$AD$55</formula>
    </cfRule>
    <cfRule type="cellIs" dxfId="168" priority="85" stopIfTrue="1" operator="notEqual">
      <formula>$AD$55</formula>
    </cfRule>
  </conditionalFormatting>
  <conditionalFormatting sqref="AF58:AF104">
    <cfRule type="cellIs" dxfId="167" priority="86" stopIfTrue="1" operator="equal">
      <formula>$AF$55</formula>
    </cfRule>
    <cfRule type="cellIs" dxfId="166" priority="87" stopIfTrue="1" operator="notEqual">
      <formula>$AF$55</formula>
    </cfRule>
  </conditionalFormatting>
  <conditionalFormatting sqref="AH58:AH104">
    <cfRule type="cellIs" dxfId="165" priority="88" stopIfTrue="1" operator="equal">
      <formula>$AH$55</formula>
    </cfRule>
    <cfRule type="cellIs" dxfId="164" priority="89" stopIfTrue="1" operator="notEqual">
      <formula>$AH$55</formula>
    </cfRule>
  </conditionalFormatting>
  <conditionalFormatting sqref="AJ58:AJ104">
    <cfRule type="cellIs" dxfId="163" priority="90" stopIfTrue="1" operator="equal">
      <formula>$AJ$55</formula>
    </cfRule>
    <cfRule type="cellIs" dxfId="162" priority="91" stopIfTrue="1" operator="notEqual">
      <formula>$AJ$55</formula>
    </cfRule>
  </conditionalFormatting>
  <conditionalFormatting sqref="AL58:AL104">
    <cfRule type="cellIs" dxfId="161" priority="92" stopIfTrue="1" operator="equal">
      <formula>$AL$55</formula>
    </cfRule>
    <cfRule type="cellIs" dxfId="160" priority="93" stopIfTrue="1" operator="notEqual">
      <formula>$AL$55</formula>
    </cfRule>
  </conditionalFormatting>
  <conditionalFormatting sqref="AN58:AN104">
    <cfRule type="cellIs" dxfId="159" priority="94" stopIfTrue="1" operator="equal">
      <formula>$AN$55</formula>
    </cfRule>
    <cfRule type="cellIs" dxfId="158" priority="95" stopIfTrue="1" operator="notEqual">
      <formula>$AN$55</formula>
    </cfRule>
  </conditionalFormatting>
  <conditionalFormatting sqref="AP58:AP104">
    <cfRule type="cellIs" dxfId="157" priority="96" stopIfTrue="1" operator="equal">
      <formula>$AP$55</formula>
    </cfRule>
    <cfRule type="cellIs" dxfId="156" priority="97" stopIfTrue="1" operator="notEqual">
      <formula>$AP$55</formula>
    </cfRule>
  </conditionalFormatting>
  <conditionalFormatting sqref="AR58:AR104">
    <cfRule type="cellIs" dxfId="155" priority="98" stopIfTrue="1" operator="equal">
      <formula>$AR$55</formula>
    </cfRule>
    <cfRule type="cellIs" dxfId="154" priority="99" stopIfTrue="1" operator="notEqual">
      <formula>$AR$55</formula>
    </cfRule>
  </conditionalFormatting>
  <conditionalFormatting sqref="AT58:AT104">
    <cfRule type="cellIs" dxfId="153" priority="100" stopIfTrue="1" operator="equal">
      <formula>$AT$55</formula>
    </cfRule>
    <cfRule type="cellIs" dxfId="152" priority="101" stopIfTrue="1" operator="notEqual">
      <formula>$AT$55</formula>
    </cfRule>
  </conditionalFormatting>
  <conditionalFormatting sqref="AV58:AV104">
    <cfRule type="cellIs" dxfId="151" priority="102" stopIfTrue="1" operator="equal">
      <formula>$AV$55</formula>
    </cfRule>
    <cfRule type="cellIs" dxfId="150" priority="103" stopIfTrue="1" operator="notEqual">
      <formula>$AV$55</formula>
    </cfRule>
  </conditionalFormatting>
  <conditionalFormatting sqref="AX58:AX104">
    <cfRule type="cellIs" dxfId="149" priority="104" stopIfTrue="1" operator="equal">
      <formula>$AX$55</formula>
    </cfRule>
    <cfRule type="cellIs" dxfId="148" priority="105" stopIfTrue="1" operator="notEqual">
      <formula>$AX$55</formula>
    </cfRule>
  </conditionalFormatting>
  <conditionalFormatting sqref="BO58:BO104">
    <cfRule type="cellIs" dxfId="147" priority="3" stopIfTrue="1" operator="lessThan">
      <formula>13.8</formula>
    </cfRule>
    <cfRule type="cellIs" dxfId="146" priority="4" stopIfTrue="1" operator="greaterThanOrEqual">
      <formula>250</formula>
    </cfRule>
    <cfRule type="cellIs" dxfId="145" priority="5" stopIfTrue="1" operator="lessThan">
      <formula>250</formula>
    </cfRule>
  </conditionalFormatting>
  <conditionalFormatting sqref="BL58:BL104">
    <cfRule type="cellIs" dxfId="144" priority="1" stopIfTrue="1" operator="notEqual">
      <formula>2</formula>
    </cfRule>
    <cfRule type="cellIs" dxfId="143" priority="2" stopIfTrue="1" operator="equal">
      <formula>2</formula>
    </cfRule>
  </conditionalFormatting>
  <dataValidations count="7">
    <dataValidation type="decimal" allowBlank="1" showInputMessage="1" showErrorMessage="1" errorTitle="ERROR" error="Sólo se admiten valores decimales entre 0 y 2. Ingresar valores con coma decimal y no con punto, por ejemplo: 2,5 y no 2.5" sqref="AA58:AA104 Y58:Y104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8:K104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8:W104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58:E104">
      <formula1>$CC$14:$CC$15</formula1>
    </dataValidation>
    <dataValidation type="list" allowBlank="1" showInputMessage="1" showErrorMessage="1" errorTitle="ERROR" error="SOLO SE ADMITEN LAS ALTERNATIVAS: A, B, C y D." sqref="F58:F104 BH58:BH104 BF58:BF104 BD58:BD104 BB58:BB104 AZ58:AZ104 AX58:AX104 AV58:AV104 AT58:AT104 AR58:AR104 AP58:AP104 AN58:AN104 AL58:AL104 AJ58:AJ104 AH58:AH104 AF58:AF104 AB58:AB104 H58:H104 AD58:AD104 Z58:Z104 X58:X104 V58:V104 T58:T104 R58:R104 J58:J104 N58:N104 L58:L104 BJ58:BJ104">
      <formula1>$J$8:$J$11</formula1>
    </dataValidation>
    <dataValidation type="list" allowBlank="1" showInputMessage="1" showErrorMessage="1" errorTitle="¡ERROR!" error="SOLO SE ADMITEN LOS VALORES: 0, 1 o 2 COMO RESPUESTA." sqref="BL58:BL104">
      <formula1>$Z$1:$Z$3</formula1>
    </dataValidation>
    <dataValidation type="list" allowBlank="1" showInputMessage="1" showErrorMessage="1" errorTitle="ERROR" error="SOLO SE ADMITEN LAS RESPUESTAS: A, B, C ó D." sqref="P58:P104">
      <formula1>$J$8:$J$11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4" orientation="landscape" horizontalDpi="300" verticalDpi="300" r:id="rId1"/>
  <headerFooter alignWithMargins="0"/>
  <colBreaks count="1" manualBreakCount="1">
    <brk id="7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14"/>
  </sheetPr>
  <dimension ref="A1:CR113"/>
  <sheetViews>
    <sheetView showGridLines="0" topLeftCell="B1" zoomScale="84" zoomScaleNormal="84" zoomScaleSheetLayoutView="62" workbookViewId="0">
      <pane xSplit="1" topLeftCell="C1" activePane="topRight" state="frozen"/>
      <selection activeCell="B1" sqref="B1"/>
      <selection pane="topRight" activeCell="D9" sqref="D9:H9"/>
    </sheetView>
  </sheetViews>
  <sheetFormatPr baseColWidth="10" defaultColWidth="9.140625" defaultRowHeight="12.75" customHeight="1" x14ac:dyDescent="0.2"/>
  <cols>
    <col min="1" max="1" width="9.5703125" hidden="1" customWidth="1"/>
    <col min="2" max="2" width="6.8554687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4.7109375" customWidth="1"/>
    <col min="57" max="57" width="4.7109375" hidden="1" customWidth="1"/>
    <col min="58" max="58" width="4.7109375" customWidth="1"/>
    <col min="59" max="59" width="4.7109375" hidden="1" customWidth="1"/>
    <col min="60" max="60" width="4.7109375" customWidth="1"/>
    <col min="61" max="61" width="4.7109375" hidden="1" customWidth="1"/>
    <col min="62" max="62" width="4.7109375" customWidth="1"/>
    <col min="63" max="63" width="4.7109375" hidden="1" customWidth="1"/>
    <col min="64" max="64" width="4.7109375" customWidth="1"/>
    <col min="65" max="65" width="7.85546875" customWidth="1"/>
    <col min="66" max="66" width="8" customWidth="1"/>
    <col min="67" max="67" width="14.85546875" hidden="1" customWidth="1"/>
    <col min="68" max="68" width="8.140625" customWidth="1"/>
    <col min="69" max="72" width="12" customWidth="1"/>
    <col min="73" max="73" width="5.140625" style="77" customWidth="1"/>
    <col min="74" max="76" width="16.7109375" style="77" customWidth="1"/>
    <col min="77" max="77" width="0.5703125" style="77" customWidth="1"/>
    <col min="78" max="80" width="17.42578125" customWidth="1"/>
    <col min="81" max="81" width="13.42578125" customWidth="1"/>
    <col min="82" max="82" width="5.5703125" customWidth="1"/>
    <col min="89" max="89" width="5.42578125" customWidth="1"/>
    <col min="90" max="92" width="6.140625" customWidth="1"/>
    <col min="93" max="93" width="3.28515625" bestFit="1" customWidth="1"/>
    <col min="94" max="94" width="25" customWidth="1"/>
  </cols>
  <sheetData>
    <row r="1" spans="1:81" ht="12.75" customHeight="1" x14ac:dyDescent="0.25">
      <c r="Z1" s="100">
        <v>0</v>
      </c>
    </row>
    <row r="2" spans="1:81" ht="12.75" customHeight="1" x14ac:dyDescent="0.25">
      <c r="C2" s="290" t="s">
        <v>23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7"/>
      <c r="Z2" s="100">
        <v>1</v>
      </c>
    </row>
    <row r="3" spans="1:81" ht="12.75" customHeight="1" x14ac:dyDescent="0.25">
      <c r="C3" s="297" t="s">
        <v>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8"/>
      <c r="Z3" s="100">
        <v>2</v>
      </c>
    </row>
    <row r="4" spans="1:81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81" ht="12.75" customHeight="1" x14ac:dyDescent="0.2">
      <c r="C5" s="299" t="s">
        <v>120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1"/>
    </row>
    <row r="6" spans="1:81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81" ht="12.75" customHeight="1" x14ac:dyDescent="0.2">
      <c r="B7" s="3"/>
      <c r="C7" s="4" t="s">
        <v>17</v>
      </c>
      <c r="D7" s="291"/>
      <c r="E7" s="291"/>
      <c r="F7" s="291"/>
      <c r="G7" s="291"/>
      <c r="H7" s="291"/>
      <c r="I7" s="37"/>
      <c r="J7" s="63"/>
      <c r="K7" s="3"/>
      <c r="L7" s="7" t="s">
        <v>22</v>
      </c>
      <c r="M7" s="7"/>
      <c r="N7" s="292"/>
      <c r="O7" s="292"/>
      <c r="P7" s="292"/>
      <c r="Q7" s="39"/>
      <c r="R7" s="21"/>
      <c r="S7" s="21"/>
    </row>
    <row r="8" spans="1:81" ht="12.75" customHeight="1" x14ac:dyDescent="0.2">
      <c r="B8" s="3"/>
      <c r="C8" s="4" t="s">
        <v>1</v>
      </c>
      <c r="D8" s="293" t="s">
        <v>115</v>
      </c>
      <c r="E8" s="293"/>
      <c r="F8" s="293"/>
      <c r="G8" s="293"/>
      <c r="H8" s="293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81" ht="12.75" customHeight="1" x14ac:dyDescent="0.2">
      <c r="B9" s="3"/>
      <c r="C9" s="4" t="s">
        <v>6</v>
      </c>
      <c r="D9" s="310"/>
      <c r="E9" s="311"/>
      <c r="F9" s="311"/>
      <c r="G9" s="311"/>
      <c r="H9" s="31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81" ht="12.75" customHeight="1" x14ac:dyDescent="0.2">
      <c r="B10" s="3"/>
      <c r="C10" s="280" t="s">
        <v>11</v>
      </c>
      <c r="D10" s="281"/>
      <c r="E10" s="282"/>
      <c r="F10" s="313"/>
      <c r="G10" s="314"/>
      <c r="H10" s="315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81" ht="12.75" customHeight="1" x14ac:dyDescent="0.2">
      <c r="B11" s="3"/>
      <c r="C11" s="280" t="s">
        <v>9</v>
      </c>
      <c r="D11" s="281"/>
      <c r="E11" s="282"/>
      <c r="F11" s="283">
        <f>COUNTIF($E$58:$E$104,"=P")</f>
        <v>0</v>
      </c>
      <c r="G11" s="284"/>
      <c r="H11" s="285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78"/>
      <c r="BV11" s="78"/>
      <c r="BW11" s="78"/>
      <c r="BX11" s="78"/>
    </row>
    <row r="12" spans="1:81" ht="12.75" customHeight="1" x14ac:dyDescent="0.2">
      <c r="B12" s="3"/>
      <c r="C12" s="280" t="s">
        <v>15</v>
      </c>
      <c r="D12" s="281"/>
      <c r="E12" s="282"/>
      <c r="F12" s="283">
        <f>COUNTIF($E$58:$E$104,"=A")</f>
        <v>0</v>
      </c>
      <c r="G12" s="284"/>
      <c r="H12" s="285"/>
      <c r="I12" s="57"/>
      <c r="J12" s="66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78"/>
      <c r="BV12" s="78"/>
      <c r="BW12" s="78"/>
      <c r="BX12" s="78"/>
    </row>
    <row r="13" spans="1:81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78"/>
      <c r="BV13" s="78"/>
      <c r="BW13" s="78"/>
      <c r="BX13" s="78"/>
      <c r="CC13" s="30"/>
    </row>
    <row r="14" spans="1:81" ht="12.75" customHeight="1" x14ac:dyDescent="0.2">
      <c r="CC14" s="58" t="s">
        <v>0</v>
      </c>
    </row>
    <row r="15" spans="1:81" ht="12.75" customHeight="1" x14ac:dyDescent="0.2">
      <c r="B15" s="21"/>
      <c r="C15" s="21"/>
      <c r="D15" s="21"/>
      <c r="CC15" s="58" t="s">
        <v>4</v>
      </c>
    </row>
    <row r="16" spans="1:81" ht="16.5" customHeight="1" x14ac:dyDescent="0.2">
      <c r="A16" s="3"/>
      <c r="B16" s="334" t="s">
        <v>40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6"/>
      <c r="BR16" s="111"/>
      <c r="BS16" s="111"/>
      <c r="BT16" s="111"/>
      <c r="CC16" s="43"/>
    </row>
    <row r="17" spans="1:76" ht="12.75" customHeight="1" x14ac:dyDescent="0.2">
      <c r="A17" s="3"/>
      <c r="B17" s="10" t="s">
        <v>2</v>
      </c>
      <c r="C17" s="11" t="s">
        <v>14</v>
      </c>
      <c r="D17" s="306" t="s">
        <v>13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46"/>
      <c r="P17" s="287" t="s">
        <v>29</v>
      </c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9"/>
      <c r="BP17" s="337" t="s">
        <v>34</v>
      </c>
      <c r="BQ17" s="337"/>
      <c r="BR17" s="117"/>
      <c r="BS17" s="117"/>
      <c r="BT17" s="117"/>
      <c r="BU17" s="79"/>
      <c r="BV17" s="79"/>
      <c r="BW17" s="79"/>
      <c r="BX17" s="79"/>
    </row>
    <row r="18" spans="1:76" ht="24.75" customHeight="1" x14ac:dyDescent="0.2">
      <c r="A18" s="3"/>
      <c r="B18" s="64">
        <v>1</v>
      </c>
      <c r="C18" s="48">
        <v>1</v>
      </c>
      <c r="D18" s="251" t="s">
        <v>45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3"/>
      <c r="O18" s="93"/>
      <c r="P18" s="256" t="s">
        <v>75</v>
      </c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8"/>
      <c r="BP18" s="262" t="s">
        <v>94</v>
      </c>
      <c r="BQ18" s="263"/>
      <c r="BR18" s="112"/>
      <c r="BS18" s="112"/>
      <c r="BT18" s="112"/>
      <c r="BU18" s="79"/>
      <c r="BV18" s="79"/>
      <c r="BW18" s="79"/>
      <c r="BX18" s="79"/>
    </row>
    <row r="19" spans="1:76" ht="25.5" customHeight="1" x14ac:dyDescent="0.2">
      <c r="A19" s="3"/>
      <c r="B19" s="64">
        <f>B18+1</f>
        <v>2</v>
      </c>
      <c r="C19" s="48">
        <v>1</v>
      </c>
      <c r="D19" s="251" t="s">
        <v>46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93"/>
      <c r="P19" s="259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1"/>
      <c r="BP19" s="264"/>
      <c r="BQ19" s="265"/>
      <c r="BR19" s="112"/>
      <c r="BS19" s="112"/>
      <c r="BT19" s="112"/>
      <c r="BU19" s="79"/>
      <c r="BV19" s="79"/>
      <c r="BW19" s="79"/>
      <c r="BX19" s="79"/>
    </row>
    <row r="20" spans="1:76" ht="25.5" customHeight="1" x14ac:dyDescent="0.2">
      <c r="A20" s="3"/>
      <c r="B20" s="64">
        <f t="shared" ref="B20:B47" si="0">B19+1</f>
        <v>3</v>
      </c>
      <c r="C20" s="48">
        <v>1</v>
      </c>
      <c r="D20" s="251" t="s">
        <v>47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93"/>
      <c r="P20" s="256" t="s">
        <v>76</v>
      </c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8"/>
      <c r="BP20" s="254" t="s">
        <v>95</v>
      </c>
      <c r="BQ20" s="255"/>
      <c r="BR20" s="113"/>
      <c r="BS20" s="113"/>
      <c r="BT20" s="113"/>
      <c r="BU20" s="79"/>
      <c r="BV20" s="79"/>
      <c r="BW20" s="79"/>
      <c r="BX20" s="79"/>
    </row>
    <row r="21" spans="1:76" ht="24" customHeight="1" x14ac:dyDescent="0.2">
      <c r="A21" s="3"/>
      <c r="B21" s="64">
        <f t="shared" si="0"/>
        <v>4</v>
      </c>
      <c r="C21" s="48">
        <v>1</v>
      </c>
      <c r="D21" s="251" t="s">
        <v>48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3"/>
      <c r="O21" s="93"/>
      <c r="P21" s="259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1"/>
      <c r="BP21" s="254" t="s">
        <v>97</v>
      </c>
      <c r="BQ21" s="255"/>
      <c r="BR21" s="113"/>
      <c r="BS21" s="113"/>
      <c r="BT21" s="113"/>
      <c r="BU21" s="79"/>
      <c r="BV21" s="79"/>
      <c r="BW21" s="79"/>
      <c r="BX21" s="79"/>
    </row>
    <row r="22" spans="1:76" ht="25.5" customHeight="1" x14ac:dyDescent="0.2">
      <c r="A22" s="3"/>
      <c r="B22" s="64">
        <f t="shared" si="0"/>
        <v>5</v>
      </c>
      <c r="C22" s="48">
        <v>1</v>
      </c>
      <c r="D22" s="251" t="s">
        <v>49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3"/>
      <c r="O22" s="93"/>
      <c r="P22" s="272" t="s">
        <v>77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4"/>
      <c r="BP22" s="254" t="s">
        <v>95</v>
      </c>
      <c r="BQ22" s="255"/>
      <c r="BR22" s="113"/>
      <c r="BS22" s="113"/>
      <c r="BT22" s="113"/>
      <c r="BU22" s="79"/>
      <c r="BV22" s="79"/>
      <c r="BW22" s="79"/>
      <c r="BX22" s="79"/>
    </row>
    <row r="23" spans="1:76" ht="26.25" customHeight="1" x14ac:dyDescent="0.2">
      <c r="A23" s="3"/>
      <c r="B23" s="64">
        <f t="shared" si="0"/>
        <v>6</v>
      </c>
      <c r="C23" s="48">
        <v>1</v>
      </c>
      <c r="D23" s="251" t="s">
        <v>50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3"/>
      <c r="O23" s="93"/>
      <c r="P23" s="256" t="s">
        <v>78</v>
      </c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8"/>
      <c r="BP23" s="254" t="s">
        <v>96</v>
      </c>
      <c r="BQ23" s="255"/>
      <c r="BR23" s="113"/>
      <c r="BS23" s="113"/>
      <c r="BT23" s="113"/>
      <c r="BU23" s="79"/>
      <c r="BV23" s="79"/>
      <c r="BW23" s="79"/>
      <c r="BX23" s="79"/>
    </row>
    <row r="24" spans="1:76" ht="25.5" customHeight="1" x14ac:dyDescent="0.2">
      <c r="A24" s="3"/>
      <c r="B24" s="64">
        <f t="shared" si="0"/>
        <v>7</v>
      </c>
      <c r="C24" s="48">
        <v>1</v>
      </c>
      <c r="D24" s="251" t="s">
        <v>51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3"/>
      <c r="O24" s="93"/>
      <c r="P24" s="259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1"/>
      <c r="BP24" s="254" t="s">
        <v>98</v>
      </c>
      <c r="BQ24" s="255"/>
      <c r="BR24" s="113"/>
      <c r="BS24" s="113"/>
      <c r="BT24" s="113"/>
      <c r="BU24" s="80"/>
      <c r="BV24" s="80"/>
      <c r="BW24" s="80"/>
      <c r="BX24" s="80"/>
    </row>
    <row r="25" spans="1:76" ht="27" customHeight="1" x14ac:dyDescent="0.2">
      <c r="A25" s="3"/>
      <c r="B25" s="64">
        <f t="shared" si="0"/>
        <v>8</v>
      </c>
      <c r="C25" s="47">
        <v>1</v>
      </c>
      <c r="D25" s="251" t="s">
        <v>52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3"/>
      <c r="O25" s="93"/>
      <c r="P25" s="256" t="s">
        <v>79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8"/>
      <c r="BP25" s="254" t="s">
        <v>95</v>
      </c>
      <c r="BQ25" s="255"/>
      <c r="BR25" s="113"/>
      <c r="BS25" s="113"/>
      <c r="BT25" s="113"/>
      <c r="BU25" s="80"/>
      <c r="BV25" s="80"/>
      <c r="BW25" s="80"/>
      <c r="BX25" s="80"/>
    </row>
    <row r="26" spans="1:76" ht="27" customHeight="1" x14ac:dyDescent="0.2">
      <c r="A26" s="3"/>
      <c r="B26" s="64">
        <f t="shared" si="0"/>
        <v>9</v>
      </c>
      <c r="C26" s="48">
        <v>1</v>
      </c>
      <c r="D26" s="251" t="s">
        <v>53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93"/>
      <c r="P26" s="259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1"/>
      <c r="BP26" s="266" t="s">
        <v>99</v>
      </c>
      <c r="BQ26" s="267"/>
      <c r="BR26" s="113"/>
      <c r="BS26" s="113"/>
      <c r="BT26" s="113"/>
      <c r="BU26" s="80"/>
      <c r="BV26" s="80"/>
      <c r="BW26" s="80"/>
      <c r="BX26" s="80"/>
    </row>
    <row r="27" spans="1:76" x14ac:dyDescent="0.2">
      <c r="A27" s="3"/>
      <c r="B27" s="64">
        <f t="shared" si="0"/>
        <v>10</v>
      </c>
      <c r="C27" s="48">
        <v>1</v>
      </c>
      <c r="D27" s="251" t="s">
        <v>54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3"/>
      <c r="O27" s="93"/>
      <c r="P27" s="272" t="s">
        <v>80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4"/>
      <c r="BP27" s="268"/>
      <c r="BQ27" s="269"/>
      <c r="BR27" s="113"/>
      <c r="BS27" s="113"/>
      <c r="BT27" s="113"/>
      <c r="BU27" s="80"/>
      <c r="BV27" s="80"/>
      <c r="BW27" s="80"/>
      <c r="BX27" s="80"/>
    </row>
    <row r="28" spans="1:76" ht="16.5" customHeight="1" x14ac:dyDescent="0.2">
      <c r="A28" s="3"/>
      <c r="B28" s="64">
        <f t="shared" si="0"/>
        <v>11</v>
      </c>
      <c r="C28" s="48">
        <v>1</v>
      </c>
      <c r="D28" s="251" t="s">
        <v>55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3"/>
      <c r="O28" s="93"/>
      <c r="P28" s="256" t="s">
        <v>82</v>
      </c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8"/>
      <c r="BP28" s="266" t="s">
        <v>98</v>
      </c>
      <c r="BQ28" s="267"/>
      <c r="BR28" s="113"/>
      <c r="BS28" s="113"/>
      <c r="BT28" s="113"/>
      <c r="BU28" s="80"/>
      <c r="BV28" s="80"/>
      <c r="BW28" s="80"/>
      <c r="BX28" s="80"/>
    </row>
    <row r="29" spans="1:76" ht="25.5" customHeight="1" x14ac:dyDescent="0.2">
      <c r="A29" s="3"/>
      <c r="B29" s="64">
        <f t="shared" si="0"/>
        <v>12</v>
      </c>
      <c r="C29" s="48">
        <v>1</v>
      </c>
      <c r="D29" s="251" t="s">
        <v>56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3"/>
      <c r="O29" s="93"/>
      <c r="P29" s="259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1"/>
      <c r="BP29" s="270"/>
      <c r="BQ29" s="271"/>
      <c r="BR29" s="113"/>
      <c r="BS29" s="113"/>
      <c r="BT29" s="113"/>
      <c r="BU29" s="80"/>
      <c r="BV29" s="80"/>
      <c r="BW29" s="80"/>
      <c r="BX29" s="80"/>
    </row>
    <row r="30" spans="1:76" ht="26.25" customHeight="1" x14ac:dyDescent="0.2">
      <c r="A30" s="3"/>
      <c r="B30" s="64">
        <f t="shared" si="0"/>
        <v>13</v>
      </c>
      <c r="C30" s="48">
        <v>1</v>
      </c>
      <c r="D30" s="251" t="s">
        <v>57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3"/>
      <c r="O30" s="93"/>
      <c r="P30" s="272" t="s">
        <v>83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4"/>
      <c r="BP30" s="268"/>
      <c r="BQ30" s="269"/>
      <c r="BR30" s="113"/>
      <c r="BS30" s="113"/>
      <c r="BT30" s="113"/>
      <c r="BU30" s="49"/>
      <c r="BV30" s="49"/>
      <c r="BW30" s="49"/>
      <c r="BX30" s="49"/>
    </row>
    <row r="31" spans="1:76" ht="15.75" customHeight="1" x14ac:dyDescent="0.2">
      <c r="A31" s="3"/>
      <c r="B31" s="64">
        <f t="shared" si="0"/>
        <v>14</v>
      </c>
      <c r="C31" s="48">
        <v>1</v>
      </c>
      <c r="D31" s="251" t="s">
        <v>58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93"/>
      <c r="P31" s="256" t="s">
        <v>84</v>
      </c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8"/>
      <c r="BP31" s="294" t="s">
        <v>94</v>
      </c>
      <c r="BQ31" s="295"/>
      <c r="BR31" s="112"/>
      <c r="BS31" s="112"/>
      <c r="BT31" s="112"/>
      <c r="BU31" s="49"/>
      <c r="BV31" s="49"/>
      <c r="BW31" s="49"/>
      <c r="BX31" s="49"/>
    </row>
    <row r="32" spans="1:76" ht="15.75" customHeight="1" x14ac:dyDescent="0.2">
      <c r="A32" s="3"/>
      <c r="B32" s="64">
        <f t="shared" si="0"/>
        <v>15</v>
      </c>
      <c r="C32" s="48">
        <v>1</v>
      </c>
      <c r="D32" s="251" t="s">
        <v>59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3"/>
      <c r="O32" s="93"/>
      <c r="P32" s="259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1"/>
      <c r="BP32" s="254" t="s">
        <v>95</v>
      </c>
      <c r="BQ32" s="255"/>
      <c r="BR32" s="113"/>
      <c r="BS32" s="113"/>
      <c r="BT32" s="113"/>
      <c r="BU32" s="49"/>
      <c r="BV32" s="49"/>
      <c r="BW32" s="49"/>
      <c r="BX32" s="49"/>
    </row>
    <row r="33" spans="1:81" ht="27" customHeight="1" x14ac:dyDescent="0.2">
      <c r="A33" s="3"/>
      <c r="B33" s="64">
        <f t="shared" si="0"/>
        <v>16</v>
      </c>
      <c r="C33" s="48">
        <v>1</v>
      </c>
      <c r="D33" s="251" t="s">
        <v>60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3"/>
      <c r="O33" s="93"/>
      <c r="P33" s="256" t="s">
        <v>85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8"/>
      <c r="BP33" s="266" t="s">
        <v>98</v>
      </c>
      <c r="BQ33" s="267"/>
      <c r="BR33" s="113"/>
      <c r="BS33" s="113"/>
      <c r="BT33" s="113"/>
      <c r="BU33" s="49"/>
      <c r="BV33" s="49"/>
      <c r="BW33" s="49"/>
      <c r="BX33" s="49"/>
    </row>
    <row r="34" spans="1:81" x14ac:dyDescent="0.2">
      <c r="A34" s="3"/>
      <c r="B34" s="64">
        <f t="shared" si="0"/>
        <v>17</v>
      </c>
      <c r="C34" s="48">
        <v>1</v>
      </c>
      <c r="D34" s="251" t="s">
        <v>61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3"/>
      <c r="O34" s="93"/>
      <c r="P34" s="259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1"/>
      <c r="BP34" s="270"/>
      <c r="BQ34" s="271"/>
      <c r="BR34" s="113"/>
      <c r="BS34" s="113"/>
      <c r="BT34" s="113"/>
      <c r="BU34" s="49"/>
      <c r="BV34" s="49"/>
      <c r="BW34" s="49"/>
      <c r="BX34" s="49"/>
    </row>
    <row r="35" spans="1:81" ht="27" customHeight="1" x14ac:dyDescent="0.2">
      <c r="A35" s="3"/>
      <c r="B35" s="64">
        <f t="shared" si="0"/>
        <v>18</v>
      </c>
      <c r="C35" s="48">
        <v>1</v>
      </c>
      <c r="D35" s="251" t="s">
        <v>62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93"/>
      <c r="P35" s="272" t="s">
        <v>86</v>
      </c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4"/>
      <c r="BP35" s="270"/>
      <c r="BQ35" s="271"/>
      <c r="BR35" s="113"/>
      <c r="BS35" s="113"/>
      <c r="BT35" s="113"/>
      <c r="BU35" s="49"/>
      <c r="BV35" s="49"/>
      <c r="BW35" s="49"/>
      <c r="BX35" s="49"/>
    </row>
    <row r="36" spans="1:81" ht="24.75" customHeight="1" x14ac:dyDescent="0.2">
      <c r="A36" s="3"/>
      <c r="B36" s="64">
        <f t="shared" si="0"/>
        <v>19</v>
      </c>
      <c r="C36" s="48">
        <v>1</v>
      </c>
      <c r="D36" s="251" t="s">
        <v>63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3"/>
      <c r="O36" s="93"/>
      <c r="P36" s="272" t="s">
        <v>87</v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4"/>
      <c r="BP36" s="270"/>
      <c r="BQ36" s="271"/>
      <c r="BR36" s="113"/>
      <c r="BS36" s="113"/>
      <c r="BT36" s="113"/>
      <c r="BU36" s="49"/>
      <c r="BV36" s="49"/>
      <c r="BW36" s="49"/>
      <c r="BX36" s="49"/>
    </row>
    <row r="37" spans="1:81" ht="12" customHeight="1" x14ac:dyDescent="0.2">
      <c r="A37" s="3"/>
      <c r="B37" s="64">
        <f t="shared" si="0"/>
        <v>20</v>
      </c>
      <c r="C37" s="48">
        <v>1</v>
      </c>
      <c r="D37" s="251" t="s">
        <v>64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3"/>
      <c r="O37" s="93"/>
      <c r="P37" s="272" t="s">
        <v>88</v>
      </c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4"/>
      <c r="BP37" s="268"/>
      <c r="BQ37" s="269"/>
      <c r="BR37" s="113"/>
      <c r="BS37" s="113"/>
      <c r="BT37" s="113"/>
      <c r="BU37" s="49"/>
      <c r="BV37" s="49"/>
      <c r="BW37" s="49"/>
      <c r="BX37" s="49"/>
    </row>
    <row r="38" spans="1:81" ht="15.75" customHeight="1" x14ac:dyDescent="0.2">
      <c r="A38" s="3"/>
      <c r="B38" s="64">
        <f t="shared" si="0"/>
        <v>21</v>
      </c>
      <c r="C38" s="48">
        <v>1</v>
      </c>
      <c r="D38" s="251" t="s">
        <v>65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3"/>
      <c r="O38" s="93"/>
      <c r="P38" s="256" t="s">
        <v>89</v>
      </c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8"/>
      <c r="BP38" s="254" t="s">
        <v>44</v>
      </c>
      <c r="BQ38" s="255"/>
      <c r="BR38" s="113"/>
      <c r="BS38" s="113"/>
      <c r="BT38" s="113"/>
      <c r="BU38" s="49"/>
      <c r="BV38" s="49"/>
      <c r="BW38" s="49"/>
      <c r="BX38" s="49"/>
    </row>
    <row r="39" spans="1:81" ht="26.25" customHeight="1" x14ac:dyDescent="0.2">
      <c r="A39" s="3"/>
      <c r="B39" s="64">
        <f t="shared" si="0"/>
        <v>22</v>
      </c>
      <c r="C39" s="48">
        <v>1</v>
      </c>
      <c r="D39" s="251" t="s">
        <v>66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93"/>
      <c r="P39" s="259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1"/>
      <c r="BP39" s="254" t="s">
        <v>100</v>
      </c>
      <c r="BQ39" s="255"/>
      <c r="BR39" s="113"/>
      <c r="BS39" s="113"/>
      <c r="BT39" s="113"/>
      <c r="BU39" s="79"/>
      <c r="BV39" s="79"/>
      <c r="BW39" s="79"/>
      <c r="BX39" s="79"/>
    </row>
    <row r="40" spans="1:81" ht="12" customHeight="1" x14ac:dyDescent="0.2">
      <c r="A40" s="3"/>
      <c r="B40" s="64">
        <f t="shared" si="0"/>
        <v>23</v>
      </c>
      <c r="C40" s="48">
        <v>1</v>
      </c>
      <c r="D40" s="251" t="s">
        <v>67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O40" s="93"/>
      <c r="P40" s="256" t="s">
        <v>90</v>
      </c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8"/>
      <c r="BP40" s="254" t="s">
        <v>101</v>
      </c>
      <c r="BQ40" s="255"/>
      <c r="BR40" s="113"/>
      <c r="BS40" s="113"/>
      <c r="BT40" s="113"/>
      <c r="BU40" s="79"/>
      <c r="BV40" s="79"/>
      <c r="BW40" s="79"/>
      <c r="BX40" s="79"/>
    </row>
    <row r="41" spans="1:81" ht="25.5" customHeight="1" x14ac:dyDescent="0.2">
      <c r="A41" s="3"/>
      <c r="B41" s="64">
        <f t="shared" si="0"/>
        <v>24</v>
      </c>
      <c r="C41" s="48">
        <v>1</v>
      </c>
      <c r="D41" s="251" t="s">
        <v>68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3"/>
      <c r="O41" s="93"/>
      <c r="P41" s="259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1"/>
      <c r="BP41" s="254" t="s">
        <v>95</v>
      </c>
      <c r="BQ41" s="255"/>
      <c r="BR41" s="113"/>
      <c r="BS41" s="113"/>
      <c r="BT41" s="113"/>
      <c r="BU41" s="79"/>
      <c r="BV41" s="79"/>
      <c r="BW41" s="79"/>
      <c r="BX41" s="79"/>
    </row>
    <row r="42" spans="1:81" ht="24.75" customHeight="1" x14ac:dyDescent="0.2">
      <c r="A42" s="3"/>
      <c r="B42" s="64">
        <f t="shared" si="0"/>
        <v>25</v>
      </c>
      <c r="C42" s="48">
        <v>1</v>
      </c>
      <c r="D42" s="251" t="s">
        <v>69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3"/>
      <c r="O42" s="93"/>
      <c r="P42" s="272" t="s">
        <v>91</v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4"/>
      <c r="BP42" s="254" t="s">
        <v>98</v>
      </c>
      <c r="BQ42" s="255"/>
      <c r="BR42" s="113"/>
      <c r="BS42" s="113"/>
      <c r="BT42" s="113"/>
      <c r="BU42" s="79"/>
      <c r="BV42" s="79"/>
      <c r="BW42" s="79"/>
      <c r="BX42" s="79"/>
    </row>
    <row r="43" spans="1:81" ht="14.25" customHeight="1" x14ac:dyDescent="0.2">
      <c r="A43" s="3"/>
      <c r="B43" s="64">
        <f t="shared" si="0"/>
        <v>26</v>
      </c>
      <c r="C43" s="48">
        <v>1</v>
      </c>
      <c r="D43" s="251" t="s">
        <v>70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93"/>
      <c r="P43" s="256" t="s">
        <v>92</v>
      </c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8"/>
      <c r="BP43" s="254" t="s">
        <v>97</v>
      </c>
      <c r="BQ43" s="255"/>
      <c r="BR43" s="113"/>
      <c r="BS43" s="113"/>
      <c r="BT43" s="113"/>
      <c r="BU43" s="49"/>
      <c r="BV43" s="49"/>
      <c r="BW43" s="49"/>
      <c r="BX43" s="49"/>
    </row>
    <row r="44" spans="1:81" ht="14.25" customHeight="1" x14ac:dyDescent="0.2">
      <c r="A44" s="3"/>
      <c r="B44" s="64">
        <f t="shared" si="0"/>
        <v>27</v>
      </c>
      <c r="C44" s="48">
        <v>1</v>
      </c>
      <c r="D44" s="251" t="s">
        <v>71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3"/>
      <c r="O44" s="93"/>
      <c r="P44" s="259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1"/>
      <c r="BP44" s="254" t="s">
        <v>98</v>
      </c>
      <c r="BQ44" s="255"/>
      <c r="BR44" s="113"/>
      <c r="BS44" s="113"/>
      <c r="BT44" s="113"/>
      <c r="BU44" s="79"/>
      <c r="BV44" s="79"/>
      <c r="BW44" s="79"/>
      <c r="BX44" s="79"/>
    </row>
    <row r="45" spans="1:81" ht="28.5" customHeight="1" x14ac:dyDescent="0.2">
      <c r="A45" s="3"/>
      <c r="B45" s="64">
        <f t="shared" si="0"/>
        <v>28</v>
      </c>
      <c r="C45" s="48">
        <v>1</v>
      </c>
      <c r="D45" s="251" t="s">
        <v>72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3"/>
      <c r="O45" s="93"/>
      <c r="P45" s="256" t="s">
        <v>93</v>
      </c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8"/>
      <c r="BP45" s="254" t="s">
        <v>102</v>
      </c>
      <c r="BQ45" s="255"/>
      <c r="BR45" s="113"/>
      <c r="BS45" s="113"/>
      <c r="BT45" s="113"/>
      <c r="BU45" s="79"/>
      <c r="BV45" s="79"/>
      <c r="BW45" s="79"/>
      <c r="BX45" s="79"/>
    </row>
    <row r="46" spans="1:81" ht="27" customHeight="1" x14ac:dyDescent="0.2">
      <c r="A46" s="3"/>
      <c r="B46" s="64">
        <f t="shared" si="0"/>
        <v>29</v>
      </c>
      <c r="C46" s="48">
        <v>1</v>
      </c>
      <c r="D46" s="251" t="s">
        <v>73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3"/>
      <c r="O46" s="93"/>
      <c r="P46" s="259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1"/>
      <c r="BP46" s="254" t="s">
        <v>103</v>
      </c>
      <c r="BQ46" s="255"/>
      <c r="BR46" s="113"/>
      <c r="BS46" s="113"/>
      <c r="BT46" s="113"/>
      <c r="BU46" s="49"/>
      <c r="BV46" s="49"/>
      <c r="BW46" s="49"/>
      <c r="BX46" s="49"/>
    </row>
    <row r="47" spans="1:81" ht="25.5" customHeight="1" x14ac:dyDescent="0.2">
      <c r="A47" s="3"/>
      <c r="B47" s="105">
        <f t="shared" si="0"/>
        <v>30</v>
      </c>
      <c r="C47" s="106">
        <v>2</v>
      </c>
      <c r="D47" s="251" t="s">
        <v>74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3"/>
      <c r="O47" s="93"/>
      <c r="P47" s="272" t="s">
        <v>81</v>
      </c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4"/>
      <c r="BP47" s="254" t="s">
        <v>101</v>
      </c>
      <c r="BQ47" s="255"/>
      <c r="BR47" s="113"/>
      <c r="BS47" s="113"/>
      <c r="BT47" s="113"/>
      <c r="BU47" s="49"/>
      <c r="BV47" s="49"/>
      <c r="BW47" s="49"/>
      <c r="BX47" s="49"/>
    </row>
    <row r="48" spans="1:81" ht="12.75" customHeight="1" x14ac:dyDescent="0.2">
      <c r="A48" s="3"/>
      <c r="B48" s="64" t="s">
        <v>20</v>
      </c>
      <c r="C48" s="64">
        <f>SUM(C18:C47)</f>
        <v>31</v>
      </c>
      <c r="D48" s="12"/>
      <c r="E48" s="24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</row>
    <row r="49" spans="1:77" ht="12.75" customHeight="1" x14ac:dyDescent="0.2">
      <c r="B49" s="104"/>
      <c r="C49" s="104"/>
    </row>
    <row r="50" spans="1:77" ht="12.75" customHeight="1" x14ac:dyDescent="0.2">
      <c r="D50" s="2"/>
      <c r="E50" s="23"/>
      <c r="F50" s="94">
        <v>250</v>
      </c>
      <c r="G50" s="95"/>
      <c r="H50" s="96">
        <f>F50/F52</f>
        <v>13.440860215053766</v>
      </c>
    </row>
    <row r="51" spans="1:77" ht="12.75" customHeight="1" x14ac:dyDescent="0.2">
      <c r="C51" s="3"/>
      <c r="D51" s="301" t="s">
        <v>7</v>
      </c>
      <c r="E51" s="303"/>
      <c r="F51" s="5">
        <f>C48</f>
        <v>31</v>
      </c>
      <c r="G51" s="35"/>
      <c r="H51" s="21"/>
      <c r="I51" s="21"/>
    </row>
    <row r="52" spans="1:77" ht="12.75" customHeight="1" x14ac:dyDescent="0.2">
      <c r="C52" s="3"/>
      <c r="D52" s="301" t="s">
        <v>10</v>
      </c>
      <c r="E52" s="303"/>
      <c r="F52" s="5">
        <f>F51*0.6</f>
        <v>18.599999999999998</v>
      </c>
      <c r="G52" s="35"/>
      <c r="H52" s="21"/>
      <c r="I52" s="21"/>
    </row>
    <row r="53" spans="1:77" ht="12.75" customHeight="1" x14ac:dyDescent="0.2">
      <c r="D53" s="9"/>
      <c r="E53" s="24"/>
      <c r="F53" s="13"/>
      <c r="G53" s="32"/>
      <c r="H53" s="2"/>
      <c r="I53" s="2"/>
      <c r="J53" s="2"/>
      <c r="K53" s="2"/>
      <c r="L53" s="2"/>
      <c r="M53" s="2"/>
      <c r="N53" s="23"/>
      <c r="O53" s="2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3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1"/>
      <c r="BS53" s="21"/>
      <c r="BT53" s="21"/>
      <c r="BU53" s="21"/>
      <c r="BV53" s="21"/>
      <c r="BW53" s="21"/>
      <c r="BX53" s="21"/>
    </row>
    <row r="54" spans="1:77" ht="12.75" customHeight="1" x14ac:dyDescent="0.2">
      <c r="B54" s="21"/>
      <c r="C54" s="21"/>
      <c r="D54" s="21"/>
      <c r="E54" s="60"/>
      <c r="F54" s="307" t="s">
        <v>21</v>
      </c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8"/>
      <c r="BK54" s="308"/>
      <c r="BL54" s="308"/>
      <c r="BM54" s="331" t="s">
        <v>26</v>
      </c>
      <c r="BN54" s="331" t="s">
        <v>27</v>
      </c>
      <c r="BO54" s="325" t="s">
        <v>36</v>
      </c>
      <c r="BP54" s="328" t="s">
        <v>18</v>
      </c>
      <c r="BQ54" s="319" t="s">
        <v>16</v>
      </c>
      <c r="BR54" s="115"/>
      <c r="BS54" s="115"/>
      <c r="BT54" s="115"/>
      <c r="BU54" s="114"/>
      <c r="BV54" s="316" t="s">
        <v>112</v>
      </c>
      <c r="BW54" s="316" t="s">
        <v>113</v>
      </c>
      <c r="BX54" s="316" t="s">
        <v>114</v>
      </c>
      <c r="BY54" s="8"/>
    </row>
    <row r="55" spans="1:77" ht="12.75" hidden="1" customHeight="1" x14ac:dyDescent="0.2">
      <c r="B55" s="21"/>
      <c r="C55" s="21"/>
      <c r="D55" s="21"/>
      <c r="E55" s="61" t="s">
        <v>30</v>
      </c>
      <c r="F55" s="7" t="s">
        <v>31</v>
      </c>
      <c r="G55" s="7"/>
      <c r="H55" s="7" t="s">
        <v>32</v>
      </c>
      <c r="I55" s="7"/>
      <c r="J55" s="7" t="s">
        <v>32</v>
      </c>
      <c r="K55" s="7"/>
      <c r="L55" s="7" t="s">
        <v>0</v>
      </c>
      <c r="M55" s="7"/>
      <c r="N55" s="7" t="s">
        <v>0</v>
      </c>
      <c r="O55" s="7"/>
      <c r="P55" s="7" t="s">
        <v>31</v>
      </c>
      <c r="Q55" s="7"/>
      <c r="R55" s="7" t="s">
        <v>0</v>
      </c>
      <c r="S55" s="7"/>
      <c r="T55" s="7" t="s">
        <v>32</v>
      </c>
      <c r="U55" s="7"/>
      <c r="V55" s="7" t="s">
        <v>33</v>
      </c>
      <c r="W55" s="7"/>
      <c r="X55" s="7" t="s">
        <v>32</v>
      </c>
      <c r="Y55" s="7"/>
      <c r="Z55" s="7" t="s">
        <v>32</v>
      </c>
      <c r="AA55" s="7"/>
      <c r="AB55" s="7" t="s">
        <v>31</v>
      </c>
      <c r="AC55" s="7"/>
      <c r="AD55" s="7" t="s">
        <v>32</v>
      </c>
      <c r="AE55" s="7"/>
      <c r="AF55" s="7" t="s">
        <v>33</v>
      </c>
      <c r="AG55" s="7"/>
      <c r="AH55" s="7" t="s">
        <v>33</v>
      </c>
      <c r="AI55" s="7"/>
      <c r="AJ55" s="7" t="s">
        <v>33</v>
      </c>
      <c r="AK55" s="7"/>
      <c r="AL55" s="7" t="s">
        <v>0</v>
      </c>
      <c r="AM55" s="7"/>
      <c r="AN55" s="7" t="s">
        <v>31</v>
      </c>
      <c r="AO55" s="7"/>
      <c r="AP55" s="7" t="s">
        <v>32</v>
      </c>
      <c r="AQ55" s="7"/>
      <c r="AR55" s="7" t="s">
        <v>31</v>
      </c>
      <c r="AS55" s="7"/>
      <c r="AT55" s="7" t="s">
        <v>0</v>
      </c>
      <c r="AU55" s="7"/>
      <c r="AV55" s="7" t="s">
        <v>33</v>
      </c>
      <c r="AW55" s="7"/>
      <c r="AX55" s="7" t="s">
        <v>33</v>
      </c>
      <c r="AY55" s="7"/>
      <c r="AZ55" s="7" t="s">
        <v>0</v>
      </c>
      <c r="BA55" s="7"/>
      <c r="BB55" s="7" t="s">
        <v>0</v>
      </c>
      <c r="BC55" s="7"/>
      <c r="BD55" s="7" t="s">
        <v>31</v>
      </c>
      <c r="BE55" s="7"/>
      <c r="BF55" s="7" t="s">
        <v>33</v>
      </c>
      <c r="BG55" s="7"/>
      <c r="BH55" s="7" t="s">
        <v>32</v>
      </c>
      <c r="BI55" s="7"/>
      <c r="BJ55" s="7" t="s">
        <v>31</v>
      </c>
      <c r="BK55" s="7"/>
      <c r="BL55" s="7"/>
      <c r="BM55" s="332"/>
      <c r="BN55" s="332"/>
      <c r="BO55" s="326"/>
      <c r="BP55" s="329"/>
      <c r="BQ55" s="319"/>
      <c r="BR55" s="115"/>
      <c r="BS55" s="115"/>
      <c r="BT55" s="115"/>
      <c r="BU55" s="114"/>
      <c r="BV55" s="317"/>
      <c r="BW55" s="317"/>
      <c r="BX55" s="317"/>
      <c r="BY55" s="8"/>
    </row>
    <row r="56" spans="1:77" ht="12.75" hidden="1" customHeight="1" x14ac:dyDescent="0.2">
      <c r="B56" s="2"/>
      <c r="C56" s="2"/>
      <c r="D56" s="2"/>
      <c r="E56" s="61"/>
      <c r="F56" s="7">
        <v>1</v>
      </c>
      <c r="G56" s="7"/>
      <c r="H56" s="7">
        <v>1</v>
      </c>
      <c r="I56" s="7"/>
      <c r="J56" s="7">
        <v>1</v>
      </c>
      <c r="K56" s="7"/>
      <c r="L56" s="7">
        <v>1</v>
      </c>
      <c r="M56" s="7"/>
      <c r="N56" s="7">
        <v>1</v>
      </c>
      <c r="O56" s="7"/>
      <c r="P56" s="7">
        <v>1</v>
      </c>
      <c r="Q56" s="7"/>
      <c r="R56" s="7">
        <v>1</v>
      </c>
      <c r="S56" s="7"/>
      <c r="T56" s="7">
        <v>1</v>
      </c>
      <c r="U56" s="7"/>
      <c r="V56" s="7">
        <v>1</v>
      </c>
      <c r="W56" s="7"/>
      <c r="X56" s="7">
        <v>1</v>
      </c>
      <c r="Y56" s="7"/>
      <c r="Z56" s="7">
        <v>1</v>
      </c>
      <c r="AA56" s="7"/>
      <c r="AB56" s="7">
        <v>1</v>
      </c>
      <c r="AC56" s="7"/>
      <c r="AD56" s="7">
        <v>1</v>
      </c>
      <c r="AE56" s="7"/>
      <c r="AF56" s="7">
        <v>1</v>
      </c>
      <c r="AG56" s="7"/>
      <c r="AH56" s="7">
        <v>1</v>
      </c>
      <c r="AI56" s="7"/>
      <c r="AJ56" s="7">
        <v>1</v>
      </c>
      <c r="AK56" s="7"/>
      <c r="AL56" s="7">
        <v>1</v>
      </c>
      <c r="AM56" s="7"/>
      <c r="AN56" s="7">
        <v>1</v>
      </c>
      <c r="AO56" s="7"/>
      <c r="AP56" s="7">
        <v>1</v>
      </c>
      <c r="AQ56" s="7"/>
      <c r="AR56" s="7">
        <v>1</v>
      </c>
      <c r="AS56" s="7"/>
      <c r="AT56" s="7">
        <v>1</v>
      </c>
      <c r="AU56" s="7"/>
      <c r="AV56" s="7">
        <v>1</v>
      </c>
      <c r="AW56" s="7"/>
      <c r="AX56" s="7">
        <v>1</v>
      </c>
      <c r="AY56" s="7"/>
      <c r="AZ56" s="7">
        <v>1</v>
      </c>
      <c r="BA56" s="7"/>
      <c r="BB56" s="7">
        <v>1</v>
      </c>
      <c r="BC56" s="7"/>
      <c r="BD56" s="7">
        <v>1</v>
      </c>
      <c r="BE56" s="7"/>
      <c r="BF56" s="7">
        <v>1</v>
      </c>
      <c r="BG56" s="7"/>
      <c r="BH56" s="7">
        <v>1</v>
      </c>
      <c r="BI56" s="7"/>
      <c r="BJ56" s="65">
        <v>1</v>
      </c>
      <c r="BK56" s="65"/>
      <c r="BL56" s="65">
        <v>2</v>
      </c>
      <c r="BM56" s="332"/>
      <c r="BN56" s="332"/>
      <c r="BO56" s="326"/>
      <c r="BP56" s="329"/>
      <c r="BQ56" s="319"/>
      <c r="BR56" s="115"/>
      <c r="BS56" s="115"/>
      <c r="BT56" s="115"/>
      <c r="BU56" s="114"/>
      <c r="BV56" s="317"/>
      <c r="BW56" s="317"/>
      <c r="BX56" s="317"/>
      <c r="BY56" s="8"/>
    </row>
    <row r="57" spans="1:77" ht="38.25" customHeight="1" x14ac:dyDescent="0.2">
      <c r="A57" s="3"/>
      <c r="B57" s="20" t="s">
        <v>8</v>
      </c>
      <c r="C57" s="309" t="s">
        <v>12</v>
      </c>
      <c r="D57" s="309"/>
      <c r="E57" s="53" t="s">
        <v>25</v>
      </c>
      <c r="F57" s="29">
        <v>1</v>
      </c>
      <c r="G57" s="59"/>
      <c r="H57" s="29">
        <v>2</v>
      </c>
      <c r="I57" s="29"/>
      <c r="J57" s="29">
        <v>3</v>
      </c>
      <c r="K57" s="29"/>
      <c r="L57" s="29">
        <v>4</v>
      </c>
      <c r="M57" s="29"/>
      <c r="N57" s="29">
        <v>5</v>
      </c>
      <c r="O57" s="29"/>
      <c r="P57" s="29">
        <v>6</v>
      </c>
      <c r="Q57" s="29"/>
      <c r="R57" s="29">
        <v>7</v>
      </c>
      <c r="S57" s="29"/>
      <c r="T57" s="29">
        <v>8</v>
      </c>
      <c r="U57" s="29"/>
      <c r="V57" s="29">
        <v>9</v>
      </c>
      <c r="W57" s="29"/>
      <c r="X57" s="29">
        <v>10</v>
      </c>
      <c r="Y57" s="29"/>
      <c r="Z57" s="29">
        <v>11</v>
      </c>
      <c r="AA57" s="29"/>
      <c r="AB57" s="29">
        <v>12</v>
      </c>
      <c r="AC57" s="29"/>
      <c r="AD57" s="29">
        <v>13</v>
      </c>
      <c r="AE57" s="29"/>
      <c r="AF57" s="29">
        <v>14</v>
      </c>
      <c r="AG57" s="29"/>
      <c r="AH57" s="29">
        <v>15</v>
      </c>
      <c r="AI57" s="29"/>
      <c r="AJ57" s="29">
        <v>16</v>
      </c>
      <c r="AK57" s="29"/>
      <c r="AL57" s="29">
        <v>17</v>
      </c>
      <c r="AM57" s="29"/>
      <c r="AN57" s="29">
        <v>18</v>
      </c>
      <c r="AO57" s="29"/>
      <c r="AP57" s="29">
        <v>19</v>
      </c>
      <c r="AQ57" s="29"/>
      <c r="AR57" s="29">
        <v>20</v>
      </c>
      <c r="AS57" s="29"/>
      <c r="AT57" s="29">
        <v>21</v>
      </c>
      <c r="AU57" s="29"/>
      <c r="AV57" s="29">
        <v>22</v>
      </c>
      <c r="AW57" s="29"/>
      <c r="AX57" s="29">
        <v>23</v>
      </c>
      <c r="AY57" s="29"/>
      <c r="AZ57" s="29">
        <v>24</v>
      </c>
      <c r="BA57" s="29"/>
      <c r="BB57" s="29">
        <v>25</v>
      </c>
      <c r="BC57" s="29"/>
      <c r="BD57" s="29">
        <v>26</v>
      </c>
      <c r="BE57" s="29"/>
      <c r="BF57" s="29">
        <v>27</v>
      </c>
      <c r="BG57" s="29"/>
      <c r="BH57" s="29">
        <v>28</v>
      </c>
      <c r="BI57" s="29"/>
      <c r="BJ57" s="29">
        <v>29</v>
      </c>
      <c r="BK57" s="29"/>
      <c r="BL57" s="103">
        <v>30</v>
      </c>
      <c r="BM57" s="333"/>
      <c r="BN57" s="333"/>
      <c r="BO57" s="327"/>
      <c r="BP57" s="330"/>
      <c r="BQ57" s="319"/>
      <c r="BR57" s="239" t="s">
        <v>117</v>
      </c>
      <c r="BS57" s="239" t="s">
        <v>118</v>
      </c>
      <c r="BT57" s="239" t="s">
        <v>119</v>
      </c>
      <c r="BU57" s="114"/>
      <c r="BV57" s="318"/>
      <c r="BW57" s="318"/>
      <c r="BX57" s="318"/>
      <c r="BY57" s="8"/>
    </row>
    <row r="58" spans="1:77" ht="12.75" customHeight="1" x14ac:dyDescent="0.2">
      <c r="A58" s="3"/>
      <c r="B58" s="5">
        <v>1</v>
      </c>
      <c r="C58" s="278"/>
      <c r="D58" s="279"/>
      <c r="E58" s="22"/>
      <c r="F58" s="88"/>
      <c r="G58" s="89">
        <f t="shared" ref="G58:G100" si="1">IF(F58=$F$55,$F$56,0)</f>
        <v>0</v>
      </c>
      <c r="H58" s="88"/>
      <c r="I58" s="89">
        <f t="shared" ref="I58:I100" si="2">IF(H58=$H$55,$H$56,0)</f>
        <v>0</v>
      </c>
      <c r="J58" s="88"/>
      <c r="K58" s="89">
        <f t="shared" ref="K58:K100" si="3">IF(J58=$J$55,$J$56,0)</f>
        <v>0</v>
      </c>
      <c r="L58" s="88"/>
      <c r="M58" s="89">
        <f t="shared" ref="M58:M100" si="4">IF(L58=$L$55,$L$56,0)</f>
        <v>0</v>
      </c>
      <c r="N58" s="88"/>
      <c r="O58" s="89">
        <f t="shared" ref="O58:O100" si="5">IF(N58=$N$55,$N$56,0)</f>
        <v>0</v>
      </c>
      <c r="P58" s="88"/>
      <c r="Q58" s="89">
        <f t="shared" ref="Q58:Q100" si="6">IF(P58=$P$55,$P$56,0)</f>
        <v>0</v>
      </c>
      <c r="R58" s="88"/>
      <c r="S58" s="89">
        <f t="shared" ref="S58:S100" si="7">IF(R58=$R$55,$R$56,0)</f>
        <v>0</v>
      </c>
      <c r="T58" s="88"/>
      <c r="U58" s="89">
        <f t="shared" ref="U58:U100" si="8">IF(T58=$T$55,$T$56,0)</f>
        <v>0</v>
      </c>
      <c r="V58" s="88"/>
      <c r="W58" s="89">
        <f t="shared" ref="W58:W100" si="9">IF(V58=$V$55,$V$56,0)</f>
        <v>0</v>
      </c>
      <c r="X58" s="88"/>
      <c r="Y58" s="89">
        <f t="shared" ref="Y58:Y100" si="10">IF(X58=$X$55,$X$56,0)</f>
        <v>0</v>
      </c>
      <c r="Z58" s="88"/>
      <c r="AA58" s="89">
        <f t="shared" ref="AA58:AA100" si="11">IF(Z58=$Z$55,$Z$56,0)</f>
        <v>0</v>
      </c>
      <c r="AB58" s="88"/>
      <c r="AC58" s="89">
        <f t="shared" ref="AC58:AC100" si="12">IF(AB58=$AB$55,$AB$56,0)</f>
        <v>0</v>
      </c>
      <c r="AD58" s="88"/>
      <c r="AE58" s="89">
        <f t="shared" ref="AE58:AE100" si="13">IF(AD58=$AD$55,$AD$56,0)</f>
        <v>0</v>
      </c>
      <c r="AF58" s="88"/>
      <c r="AG58" s="89">
        <f t="shared" ref="AG58:AG100" si="14">IF(AF58=$AF$55,$AF$56,0)</f>
        <v>0</v>
      </c>
      <c r="AH58" s="88"/>
      <c r="AI58" s="89">
        <f t="shared" ref="AI58:AI100" si="15">IF(AH58=$AH$55,$AH$56,0)</f>
        <v>0</v>
      </c>
      <c r="AJ58" s="88"/>
      <c r="AK58" s="89">
        <f t="shared" ref="AK58:AK100" si="16">IF(AJ58=$AJ$55,$AJ$56,0)</f>
        <v>0</v>
      </c>
      <c r="AL58" s="88"/>
      <c r="AM58" s="89">
        <f t="shared" ref="AM58:AM100" si="17">IF(AL58=$AL$55,$AL$56,0)</f>
        <v>0</v>
      </c>
      <c r="AN58" s="88"/>
      <c r="AO58" s="89">
        <f t="shared" ref="AO58:AO100" si="18">IF(AN58=$AN$55,$AN$56,0)</f>
        <v>0</v>
      </c>
      <c r="AP58" s="88"/>
      <c r="AQ58" s="89">
        <f t="shared" ref="AQ58:AQ100" si="19">IF(AP58=$AP$55,$AP$56,0)</f>
        <v>0</v>
      </c>
      <c r="AR58" s="88"/>
      <c r="AS58" s="89">
        <f t="shared" ref="AS58:AS100" si="20">IF(AR58=$AR$55,$AR$56,0)</f>
        <v>0</v>
      </c>
      <c r="AT58" s="88"/>
      <c r="AU58" s="89">
        <f t="shared" ref="AU58:AU100" si="21">IF(AT58=$AT$55,$AT$56,0)</f>
        <v>0</v>
      </c>
      <c r="AV58" s="88"/>
      <c r="AW58" s="89">
        <f t="shared" ref="AW58:AW100" si="22">IF(AV58=$AV$55,$AV$56,0)</f>
        <v>0</v>
      </c>
      <c r="AX58" s="88"/>
      <c r="AY58" s="89">
        <f t="shared" ref="AY58:AY100" si="23">IF(AX58=$AX$55,$AX$56,0)</f>
        <v>0</v>
      </c>
      <c r="AZ58" s="88"/>
      <c r="BA58" s="89">
        <f t="shared" ref="BA58:BA100" si="24">IF(AZ58=$AZ$55,$AZ$56,0)</f>
        <v>0</v>
      </c>
      <c r="BB58" s="88"/>
      <c r="BC58" s="89">
        <f t="shared" ref="BC58:BC100" si="25">IF(BB58=$BB$55,$BB$56,0)</f>
        <v>0</v>
      </c>
      <c r="BD58" s="88"/>
      <c r="BE58" s="89">
        <f t="shared" ref="BE58:BE100" si="26">IF(BD58=$BD$55,$BD$56,0)</f>
        <v>0</v>
      </c>
      <c r="BF58" s="88"/>
      <c r="BG58" s="89">
        <f t="shared" ref="BG58:BG100" si="27">IF(BF58=$BF$55,$BF$56,0)</f>
        <v>0</v>
      </c>
      <c r="BH58" s="88"/>
      <c r="BI58" s="89">
        <f t="shared" ref="BI58:BI100" si="28">IF(BH58=$BH$55,$BH$56,0)</f>
        <v>0</v>
      </c>
      <c r="BJ58" s="88"/>
      <c r="BK58" s="101">
        <f t="shared" ref="BK58:BK100" si="29">IF(BJ58=$BJ$55,$BJ$56,0)</f>
        <v>0</v>
      </c>
      <c r="BL58" s="102"/>
      <c r="BM58" s="5">
        <f>IF((E58="P"),SUM(F58:BL58),0)</f>
        <v>0</v>
      </c>
      <c r="BN58" s="14">
        <f t="shared" ref="BN58:BN104" si="30">(BM58*100)/F$51</f>
        <v>0</v>
      </c>
      <c r="BO58" s="92">
        <f>BM58*$H$50</f>
        <v>0</v>
      </c>
      <c r="BP58" s="15">
        <f>IF(BM58&gt;=F$52,0.24193548*BM58-0.5,0.10752688*BM58+2)</f>
        <v>2</v>
      </c>
      <c r="BQ58" s="5">
        <f>IF($E$58:$E$104="P",IF(AND((BN58&lt;50),(BN58&gt;=0)),"INICIAL",IF(AND((BN58&lt;80),(BN58&gt;49)),"INTERMEDIO",IF(AND((BN58&lt;=100),(BN58&gt;79)),"AVANZADO"))),0)</f>
        <v>0</v>
      </c>
      <c r="BR58" s="240" t="str">
        <f>IF((E58="P"),IFERROR(ROUND(BP58-$BP$107,1),""),"")</f>
        <v/>
      </c>
      <c r="BS58" s="240" t="str">
        <f>IF((E58="P"),IFERROR(ROUND(POWER(BR58,2),3),""),"")</f>
        <v/>
      </c>
      <c r="BT58" s="240">
        <f>SUM(BS58:BS104)</f>
        <v>0</v>
      </c>
      <c r="BU58" s="82"/>
      <c r="BV58" s="5">
        <f>IF(BN58:BN104&lt;"49",COUNTIF($BQ$58:$BQ$104,"INICIAL"))</f>
        <v>0</v>
      </c>
      <c r="BW58" s="5">
        <f>COUNTIF($BQ$58:$BQ$104,"INTERMEDIO")</f>
        <v>0</v>
      </c>
      <c r="BX58" s="5">
        <f>COUNTIF($BQ$58:$BQ$104,"AVANZADO")</f>
        <v>0</v>
      </c>
      <c r="BY58" s="8"/>
    </row>
    <row r="59" spans="1:77" ht="12.75" customHeight="1" x14ac:dyDescent="0.2">
      <c r="A59" s="3"/>
      <c r="B59" s="5">
        <v>2</v>
      </c>
      <c r="C59" s="278"/>
      <c r="D59" s="279"/>
      <c r="E59" s="22"/>
      <c r="F59" s="88"/>
      <c r="G59" s="89">
        <f t="shared" si="1"/>
        <v>0</v>
      </c>
      <c r="H59" s="88"/>
      <c r="I59" s="89">
        <f t="shared" si="2"/>
        <v>0</v>
      </c>
      <c r="J59" s="88"/>
      <c r="K59" s="89">
        <f t="shared" si="3"/>
        <v>0</v>
      </c>
      <c r="L59" s="88"/>
      <c r="M59" s="89">
        <f t="shared" si="4"/>
        <v>0</v>
      </c>
      <c r="N59" s="88"/>
      <c r="O59" s="89">
        <f t="shared" si="5"/>
        <v>0</v>
      </c>
      <c r="P59" s="88"/>
      <c r="Q59" s="89">
        <f t="shared" si="6"/>
        <v>0</v>
      </c>
      <c r="R59" s="88"/>
      <c r="S59" s="89">
        <f t="shared" si="7"/>
        <v>0</v>
      </c>
      <c r="T59" s="88"/>
      <c r="U59" s="89">
        <f t="shared" si="8"/>
        <v>0</v>
      </c>
      <c r="V59" s="88"/>
      <c r="W59" s="89">
        <f t="shared" si="9"/>
        <v>0</v>
      </c>
      <c r="X59" s="88"/>
      <c r="Y59" s="89">
        <f t="shared" si="10"/>
        <v>0</v>
      </c>
      <c r="Z59" s="88"/>
      <c r="AA59" s="89">
        <f t="shared" si="11"/>
        <v>0</v>
      </c>
      <c r="AB59" s="88"/>
      <c r="AC59" s="89">
        <f t="shared" si="12"/>
        <v>0</v>
      </c>
      <c r="AD59" s="88"/>
      <c r="AE59" s="89">
        <f t="shared" si="13"/>
        <v>0</v>
      </c>
      <c r="AF59" s="88"/>
      <c r="AG59" s="89">
        <f t="shared" si="14"/>
        <v>0</v>
      </c>
      <c r="AH59" s="88"/>
      <c r="AI59" s="89">
        <f t="shared" si="15"/>
        <v>0</v>
      </c>
      <c r="AJ59" s="88"/>
      <c r="AK59" s="89">
        <f t="shared" si="16"/>
        <v>0</v>
      </c>
      <c r="AL59" s="88"/>
      <c r="AM59" s="89">
        <f t="shared" si="17"/>
        <v>0</v>
      </c>
      <c r="AN59" s="88"/>
      <c r="AO59" s="89">
        <f t="shared" si="18"/>
        <v>0</v>
      </c>
      <c r="AP59" s="88"/>
      <c r="AQ59" s="89">
        <f t="shared" si="19"/>
        <v>0</v>
      </c>
      <c r="AR59" s="88"/>
      <c r="AS59" s="89">
        <f t="shared" si="20"/>
        <v>0</v>
      </c>
      <c r="AT59" s="88"/>
      <c r="AU59" s="89">
        <f t="shared" si="21"/>
        <v>0</v>
      </c>
      <c r="AV59" s="88"/>
      <c r="AW59" s="89">
        <f t="shared" si="22"/>
        <v>0</v>
      </c>
      <c r="AX59" s="88"/>
      <c r="AY59" s="89">
        <f t="shared" si="23"/>
        <v>0</v>
      </c>
      <c r="AZ59" s="88"/>
      <c r="BA59" s="89">
        <f t="shared" si="24"/>
        <v>0</v>
      </c>
      <c r="BB59" s="88"/>
      <c r="BC59" s="89">
        <f t="shared" si="25"/>
        <v>0</v>
      </c>
      <c r="BD59" s="88"/>
      <c r="BE59" s="89">
        <f t="shared" si="26"/>
        <v>0</v>
      </c>
      <c r="BF59" s="88"/>
      <c r="BG59" s="89">
        <f t="shared" si="27"/>
        <v>0</v>
      </c>
      <c r="BH59" s="88"/>
      <c r="BI59" s="89">
        <f t="shared" si="28"/>
        <v>0</v>
      </c>
      <c r="BJ59" s="88"/>
      <c r="BK59" s="89">
        <f t="shared" si="29"/>
        <v>0</v>
      </c>
      <c r="BL59" s="102"/>
      <c r="BM59" s="5">
        <f t="shared" ref="BM59:BM104" si="31">IF((E59="P"),SUM(F59:BL59),0)</f>
        <v>0</v>
      </c>
      <c r="BN59" s="14">
        <f t="shared" si="30"/>
        <v>0</v>
      </c>
      <c r="BO59" s="91">
        <f t="shared" ref="BO59:BO104" si="32">BM59*$H$50</f>
        <v>0</v>
      </c>
      <c r="BP59" s="15">
        <f t="shared" ref="BP59:BP104" si="33">IF(BM59&gt;=F$52,0.24193548*BM59-0.5,0.10752688*BM59+2)</f>
        <v>2</v>
      </c>
      <c r="BQ59" s="5">
        <f t="shared" ref="BQ59:BQ104" si="34">IF($E$58:$E$104="P",IF(AND((BN59&lt;50),(BN59&gt;=0)),"INICIAL",IF(AND((BN59&lt;80),(BN59&gt;49)),"INTERMEDIO",IF(AND((BN59&lt;=100),(BN59&gt;79)),"AVANZADO"))),0)</f>
        <v>0</v>
      </c>
      <c r="BR59" s="240" t="str">
        <f t="shared" ref="BR59:BR104" si="35">IF((E59="P"),IFERROR(ROUND(BP59-$BP$107,1),""),"")</f>
        <v/>
      </c>
      <c r="BS59" s="240" t="str">
        <f>IF((E59="P"),IFERROR(ROUND(POWER(BR59,2),3),""),"")</f>
        <v/>
      </c>
      <c r="BT59" s="240">
        <f>COUNTIF($E$58:$E$104,"=P")</f>
        <v>0</v>
      </c>
      <c r="BU59" s="82"/>
      <c r="BV59" s="107" t="e">
        <f>BV58*1/$F$11</f>
        <v>#DIV/0!</v>
      </c>
      <c r="BW59" s="107" t="e">
        <f>BW58*1/$F$11</f>
        <v>#DIV/0!</v>
      </c>
      <c r="BX59" s="107" t="e">
        <f>BX58*1/$F$11</f>
        <v>#DIV/0!</v>
      </c>
      <c r="BY59" s="8"/>
    </row>
    <row r="60" spans="1:77" ht="12.75" customHeight="1" x14ac:dyDescent="0.2">
      <c r="A60" s="3"/>
      <c r="B60" s="5">
        <v>3</v>
      </c>
      <c r="C60" s="278"/>
      <c r="D60" s="279"/>
      <c r="E60" s="22"/>
      <c r="F60" s="88"/>
      <c r="G60" s="89">
        <f t="shared" si="1"/>
        <v>0</v>
      </c>
      <c r="H60" s="88"/>
      <c r="I60" s="89">
        <f t="shared" si="2"/>
        <v>0</v>
      </c>
      <c r="J60" s="88"/>
      <c r="K60" s="89">
        <f t="shared" si="3"/>
        <v>0</v>
      </c>
      <c r="L60" s="88"/>
      <c r="M60" s="89">
        <f t="shared" si="4"/>
        <v>0</v>
      </c>
      <c r="N60" s="88"/>
      <c r="O60" s="89">
        <f t="shared" si="5"/>
        <v>0</v>
      </c>
      <c r="P60" s="88"/>
      <c r="Q60" s="89">
        <f t="shared" si="6"/>
        <v>0</v>
      </c>
      <c r="R60" s="88"/>
      <c r="S60" s="89">
        <f t="shared" si="7"/>
        <v>0</v>
      </c>
      <c r="T60" s="88"/>
      <c r="U60" s="89">
        <f t="shared" si="8"/>
        <v>0</v>
      </c>
      <c r="V60" s="88"/>
      <c r="W60" s="89">
        <f t="shared" si="9"/>
        <v>0</v>
      </c>
      <c r="X60" s="88"/>
      <c r="Y60" s="89">
        <f t="shared" si="10"/>
        <v>0</v>
      </c>
      <c r="Z60" s="88"/>
      <c r="AA60" s="89">
        <f t="shared" si="11"/>
        <v>0</v>
      </c>
      <c r="AB60" s="88"/>
      <c r="AC60" s="89">
        <f t="shared" si="12"/>
        <v>0</v>
      </c>
      <c r="AD60" s="88"/>
      <c r="AE60" s="89">
        <f t="shared" si="13"/>
        <v>0</v>
      </c>
      <c r="AF60" s="88"/>
      <c r="AG60" s="89">
        <f t="shared" si="14"/>
        <v>0</v>
      </c>
      <c r="AH60" s="88"/>
      <c r="AI60" s="89">
        <f t="shared" si="15"/>
        <v>0</v>
      </c>
      <c r="AJ60" s="88"/>
      <c r="AK60" s="89">
        <f t="shared" si="16"/>
        <v>0</v>
      </c>
      <c r="AL60" s="88"/>
      <c r="AM60" s="89">
        <f t="shared" si="17"/>
        <v>0</v>
      </c>
      <c r="AN60" s="88"/>
      <c r="AO60" s="89">
        <f t="shared" si="18"/>
        <v>0</v>
      </c>
      <c r="AP60" s="88"/>
      <c r="AQ60" s="89">
        <f t="shared" si="19"/>
        <v>0</v>
      </c>
      <c r="AR60" s="88"/>
      <c r="AS60" s="89">
        <f t="shared" si="20"/>
        <v>0</v>
      </c>
      <c r="AT60" s="88"/>
      <c r="AU60" s="89">
        <f t="shared" si="21"/>
        <v>0</v>
      </c>
      <c r="AV60" s="88"/>
      <c r="AW60" s="89">
        <f t="shared" si="22"/>
        <v>0</v>
      </c>
      <c r="AX60" s="88"/>
      <c r="AY60" s="89">
        <f t="shared" si="23"/>
        <v>0</v>
      </c>
      <c r="AZ60" s="88"/>
      <c r="BA60" s="89">
        <f t="shared" si="24"/>
        <v>0</v>
      </c>
      <c r="BB60" s="88"/>
      <c r="BC60" s="89">
        <f t="shared" si="25"/>
        <v>0</v>
      </c>
      <c r="BD60" s="88"/>
      <c r="BE60" s="89">
        <f t="shared" si="26"/>
        <v>0</v>
      </c>
      <c r="BF60" s="88"/>
      <c r="BG60" s="89">
        <f t="shared" si="27"/>
        <v>0</v>
      </c>
      <c r="BH60" s="88"/>
      <c r="BI60" s="89">
        <f t="shared" si="28"/>
        <v>0</v>
      </c>
      <c r="BJ60" s="88"/>
      <c r="BK60" s="89">
        <f t="shared" si="29"/>
        <v>0</v>
      </c>
      <c r="BL60" s="102"/>
      <c r="BM60" s="5">
        <f t="shared" si="31"/>
        <v>0</v>
      </c>
      <c r="BN60" s="14">
        <f t="shared" si="30"/>
        <v>0</v>
      </c>
      <c r="BO60" s="91">
        <f t="shared" si="32"/>
        <v>0</v>
      </c>
      <c r="BP60" s="15">
        <f t="shared" si="33"/>
        <v>2</v>
      </c>
      <c r="BQ60" s="5">
        <f t="shared" si="34"/>
        <v>0</v>
      </c>
      <c r="BR60" s="240" t="str">
        <f t="shared" si="35"/>
        <v/>
      </c>
      <c r="BS60" s="240" t="str">
        <f>IF((E60="P"),IFERROR(ROUND(POWER(BR60,2),3),""),"")</f>
        <v/>
      </c>
      <c r="BT60" s="240"/>
      <c r="BU60" s="82"/>
      <c r="BV60" s="82"/>
      <c r="BW60" s="82"/>
      <c r="BX60" s="82"/>
      <c r="BY60" s="21"/>
    </row>
    <row r="61" spans="1:77" ht="12.75" customHeight="1" x14ac:dyDescent="0.2">
      <c r="A61" s="3"/>
      <c r="B61" s="5">
        <f t="shared" ref="B61:B103" si="36">B60+1</f>
        <v>4</v>
      </c>
      <c r="C61" s="278"/>
      <c r="D61" s="279"/>
      <c r="E61" s="22"/>
      <c r="F61" s="88"/>
      <c r="G61" s="89">
        <f t="shared" si="1"/>
        <v>0</v>
      </c>
      <c r="H61" s="88"/>
      <c r="I61" s="89">
        <f t="shared" si="2"/>
        <v>0</v>
      </c>
      <c r="J61" s="88"/>
      <c r="K61" s="89">
        <f t="shared" si="3"/>
        <v>0</v>
      </c>
      <c r="L61" s="88"/>
      <c r="M61" s="89">
        <f t="shared" si="4"/>
        <v>0</v>
      </c>
      <c r="N61" s="88"/>
      <c r="O61" s="89">
        <f t="shared" si="5"/>
        <v>0</v>
      </c>
      <c r="P61" s="88"/>
      <c r="Q61" s="89">
        <f t="shared" si="6"/>
        <v>0</v>
      </c>
      <c r="R61" s="88"/>
      <c r="S61" s="89">
        <f t="shared" si="7"/>
        <v>0</v>
      </c>
      <c r="T61" s="88"/>
      <c r="U61" s="89">
        <f t="shared" si="8"/>
        <v>0</v>
      </c>
      <c r="V61" s="88"/>
      <c r="W61" s="89">
        <f t="shared" si="9"/>
        <v>0</v>
      </c>
      <c r="X61" s="88"/>
      <c r="Y61" s="89">
        <f t="shared" si="10"/>
        <v>0</v>
      </c>
      <c r="Z61" s="88"/>
      <c r="AA61" s="89">
        <f t="shared" si="11"/>
        <v>0</v>
      </c>
      <c r="AB61" s="88"/>
      <c r="AC61" s="89">
        <f t="shared" si="12"/>
        <v>0</v>
      </c>
      <c r="AD61" s="88"/>
      <c r="AE61" s="89">
        <f t="shared" si="13"/>
        <v>0</v>
      </c>
      <c r="AF61" s="88"/>
      <c r="AG61" s="89">
        <f t="shared" si="14"/>
        <v>0</v>
      </c>
      <c r="AH61" s="88"/>
      <c r="AI61" s="89">
        <f t="shared" si="15"/>
        <v>0</v>
      </c>
      <c r="AJ61" s="88"/>
      <c r="AK61" s="89">
        <f t="shared" si="16"/>
        <v>0</v>
      </c>
      <c r="AL61" s="88"/>
      <c r="AM61" s="89">
        <f t="shared" si="17"/>
        <v>0</v>
      </c>
      <c r="AN61" s="88"/>
      <c r="AO61" s="89">
        <f t="shared" si="18"/>
        <v>0</v>
      </c>
      <c r="AP61" s="88"/>
      <c r="AQ61" s="89">
        <f t="shared" si="19"/>
        <v>0</v>
      </c>
      <c r="AR61" s="88"/>
      <c r="AS61" s="89">
        <f t="shared" si="20"/>
        <v>0</v>
      </c>
      <c r="AT61" s="88"/>
      <c r="AU61" s="89">
        <f t="shared" si="21"/>
        <v>0</v>
      </c>
      <c r="AV61" s="88"/>
      <c r="AW61" s="89">
        <f t="shared" si="22"/>
        <v>0</v>
      </c>
      <c r="AX61" s="88"/>
      <c r="AY61" s="89">
        <f t="shared" si="23"/>
        <v>0</v>
      </c>
      <c r="AZ61" s="88"/>
      <c r="BA61" s="89">
        <f t="shared" si="24"/>
        <v>0</v>
      </c>
      <c r="BB61" s="88"/>
      <c r="BC61" s="89">
        <f t="shared" si="25"/>
        <v>0</v>
      </c>
      <c r="BD61" s="88"/>
      <c r="BE61" s="89">
        <f t="shared" si="26"/>
        <v>0</v>
      </c>
      <c r="BF61" s="88"/>
      <c r="BG61" s="89">
        <f t="shared" si="27"/>
        <v>0</v>
      </c>
      <c r="BH61" s="88"/>
      <c r="BI61" s="89">
        <f t="shared" si="28"/>
        <v>0</v>
      </c>
      <c r="BJ61" s="88"/>
      <c r="BK61" s="89">
        <f t="shared" si="29"/>
        <v>0</v>
      </c>
      <c r="BL61" s="102"/>
      <c r="BM61" s="5">
        <f t="shared" si="31"/>
        <v>0</v>
      </c>
      <c r="BN61" s="14">
        <f t="shared" si="30"/>
        <v>0</v>
      </c>
      <c r="BO61" s="91">
        <f t="shared" si="32"/>
        <v>0</v>
      </c>
      <c r="BP61" s="15">
        <f t="shared" si="33"/>
        <v>2</v>
      </c>
      <c r="BQ61" s="5">
        <f t="shared" si="34"/>
        <v>0</v>
      </c>
      <c r="BR61" s="240" t="str">
        <f t="shared" si="35"/>
        <v/>
      </c>
      <c r="BS61" s="240" t="str">
        <f t="shared" ref="BS61:BS104" si="37">IF((E61="P"),IFERROR(ROUND(POWER(BR61,2),3),""),"")</f>
        <v/>
      </c>
      <c r="BT61" s="240"/>
      <c r="BU61" s="82"/>
      <c r="BV61" s="82"/>
      <c r="BW61" s="82"/>
      <c r="BX61" s="82"/>
      <c r="BY61" s="21"/>
    </row>
    <row r="62" spans="1:77" ht="12.75" customHeight="1" x14ac:dyDescent="0.2">
      <c r="A62" s="3"/>
      <c r="B62" s="5">
        <f t="shared" si="36"/>
        <v>5</v>
      </c>
      <c r="C62" s="278"/>
      <c r="D62" s="279"/>
      <c r="E62" s="22"/>
      <c r="F62" s="88"/>
      <c r="G62" s="89">
        <f t="shared" si="1"/>
        <v>0</v>
      </c>
      <c r="H62" s="88"/>
      <c r="I62" s="89">
        <f t="shared" si="2"/>
        <v>0</v>
      </c>
      <c r="J62" s="88"/>
      <c r="K62" s="89">
        <f t="shared" si="3"/>
        <v>0</v>
      </c>
      <c r="L62" s="88"/>
      <c r="M62" s="89">
        <f t="shared" si="4"/>
        <v>0</v>
      </c>
      <c r="N62" s="88"/>
      <c r="O62" s="89">
        <f t="shared" si="5"/>
        <v>0</v>
      </c>
      <c r="P62" s="88"/>
      <c r="Q62" s="89">
        <f t="shared" si="6"/>
        <v>0</v>
      </c>
      <c r="R62" s="88"/>
      <c r="S62" s="89">
        <f t="shared" si="7"/>
        <v>0</v>
      </c>
      <c r="T62" s="88"/>
      <c r="U62" s="89">
        <f t="shared" si="8"/>
        <v>0</v>
      </c>
      <c r="V62" s="88"/>
      <c r="W62" s="89">
        <f t="shared" si="9"/>
        <v>0</v>
      </c>
      <c r="X62" s="88"/>
      <c r="Y62" s="89">
        <f t="shared" si="10"/>
        <v>0</v>
      </c>
      <c r="Z62" s="88"/>
      <c r="AA62" s="89">
        <f t="shared" si="11"/>
        <v>0</v>
      </c>
      <c r="AB62" s="88"/>
      <c r="AC62" s="89">
        <f t="shared" si="12"/>
        <v>0</v>
      </c>
      <c r="AD62" s="88"/>
      <c r="AE62" s="89">
        <f t="shared" si="13"/>
        <v>0</v>
      </c>
      <c r="AF62" s="88"/>
      <c r="AG62" s="89">
        <f t="shared" si="14"/>
        <v>0</v>
      </c>
      <c r="AH62" s="88"/>
      <c r="AI62" s="89">
        <f t="shared" si="15"/>
        <v>0</v>
      </c>
      <c r="AJ62" s="88"/>
      <c r="AK62" s="89">
        <f t="shared" si="16"/>
        <v>0</v>
      </c>
      <c r="AL62" s="88"/>
      <c r="AM62" s="89">
        <f t="shared" si="17"/>
        <v>0</v>
      </c>
      <c r="AN62" s="88"/>
      <c r="AO62" s="89">
        <f t="shared" si="18"/>
        <v>0</v>
      </c>
      <c r="AP62" s="88"/>
      <c r="AQ62" s="89">
        <f t="shared" si="19"/>
        <v>0</v>
      </c>
      <c r="AR62" s="88"/>
      <c r="AS62" s="89">
        <f t="shared" si="20"/>
        <v>0</v>
      </c>
      <c r="AT62" s="88"/>
      <c r="AU62" s="89">
        <f t="shared" si="21"/>
        <v>0</v>
      </c>
      <c r="AV62" s="88"/>
      <c r="AW62" s="89">
        <f t="shared" si="22"/>
        <v>0</v>
      </c>
      <c r="AX62" s="88"/>
      <c r="AY62" s="89">
        <f t="shared" si="23"/>
        <v>0</v>
      </c>
      <c r="AZ62" s="88"/>
      <c r="BA62" s="89">
        <f t="shared" si="24"/>
        <v>0</v>
      </c>
      <c r="BB62" s="88"/>
      <c r="BC62" s="89">
        <f t="shared" si="25"/>
        <v>0</v>
      </c>
      <c r="BD62" s="88"/>
      <c r="BE62" s="89">
        <f t="shared" si="26"/>
        <v>0</v>
      </c>
      <c r="BF62" s="88"/>
      <c r="BG62" s="89">
        <f t="shared" si="27"/>
        <v>0</v>
      </c>
      <c r="BH62" s="88"/>
      <c r="BI62" s="89">
        <f t="shared" si="28"/>
        <v>0</v>
      </c>
      <c r="BJ62" s="88"/>
      <c r="BK62" s="89">
        <f t="shared" si="29"/>
        <v>0</v>
      </c>
      <c r="BL62" s="102"/>
      <c r="BM62" s="5">
        <f t="shared" si="31"/>
        <v>0</v>
      </c>
      <c r="BN62" s="14">
        <f t="shared" si="30"/>
        <v>0</v>
      </c>
      <c r="BO62" s="91">
        <f t="shared" si="32"/>
        <v>0</v>
      </c>
      <c r="BP62" s="15">
        <f t="shared" si="33"/>
        <v>2</v>
      </c>
      <c r="BQ62" s="5">
        <f t="shared" si="34"/>
        <v>0</v>
      </c>
      <c r="BR62" s="240" t="str">
        <f t="shared" si="35"/>
        <v/>
      </c>
      <c r="BS62" s="240" t="str">
        <f t="shared" si="37"/>
        <v/>
      </c>
      <c r="BT62" s="240"/>
      <c r="BU62" s="82"/>
      <c r="BV62" s="82"/>
      <c r="BW62" s="82"/>
      <c r="BX62" s="82"/>
      <c r="BY62" s="21"/>
    </row>
    <row r="63" spans="1:77" ht="12.75" customHeight="1" x14ac:dyDescent="0.2">
      <c r="A63" s="3"/>
      <c r="B63" s="5">
        <f t="shared" si="36"/>
        <v>6</v>
      </c>
      <c r="C63" s="278"/>
      <c r="D63" s="279"/>
      <c r="E63" s="22"/>
      <c r="F63" s="88"/>
      <c r="G63" s="89">
        <f t="shared" si="1"/>
        <v>0</v>
      </c>
      <c r="H63" s="88"/>
      <c r="I63" s="89">
        <f t="shared" si="2"/>
        <v>0</v>
      </c>
      <c r="J63" s="88"/>
      <c r="K63" s="89">
        <f t="shared" si="3"/>
        <v>0</v>
      </c>
      <c r="L63" s="88"/>
      <c r="M63" s="89">
        <f t="shared" si="4"/>
        <v>0</v>
      </c>
      <c r="N63" s="88"/>
      <c r="O63" s="89">
        <f t="shared" si="5"/>
        <v>0</v>
      </c>
      <c r="P63" s="88"/>
      <c r="Q63" s="89">
        <f t="shared" si="6"/>
        <v>0</v>
      </c>
      <c r="R63" s="88"/>
      <c r="S63" s="89">
        <f t="shared" si="7"/>
        <v>0</v>
      </c>
      <c r="T63" s="88"/>
      <c r="U63" s="89">
        <f t="shared" si="8"/>
        <v>0</v>
      </c>
      <c r="V63" s="88"/>
      <c r="W63" s="89">
        <f t="shared" si="9"/>
        <v>0</v>
      </c>
      <c r="X63" s="88"/>
      <c r="Y63" s="89">
        <f t="shared" si="10"/>
        <v>0</v>
      </c>
      <c r="Z63" s="88"/>
      <c r="AA63" s="89">
        <f t="shared" si="11"/>
        <v>0</v>
      </c>
      <c r="AB63" s="88"/>
      <c r="AC63" s="89">
        <f t="shared" si="12"/>
        <v>0</v>
      </c>
      <c r="AD63" s="88"/>
      <c r="AE63" s="89">
        <f t="shared" si="13"/>
        <v>0</v>
      </c>
      <c r="AF63" s="88"/>
      <c r="AG63" s="89">
        <f t="shared" si="14"/>
        <v>0</v>
      </c>
      <c r="AH63" s="88"/>
      <c r="AI63" s="89">
        <f t="shared" si="15"/>
        <v>0</v>
      </c>
      <c r="AJ63" s="88"/>
      <c r="AK63" s="89">
        <f t="shared" si="16"/>
        <v>0</v>
      </c>
      <c r="AL63" s="88"/>
      <c r="AM63" s="89">
        <f t="shared" si="17"/>
        <v>0</v>
      </c>
      <c r="AN63" s="88"/>
      <c r="AO63" s="89">
        <f t="shared" si="18"/>
        <v>0</v>
      </c>
      <c r="AP63" s="88"/>
      <c r="AQ63" s="89">
        <f t="shared" si="19"/>
        <v>0</v>
      </c>
      <c r="AR63" s="88"/>
      <c r="AS63" s="89">
        <f t="shared" si="20"/>
        <v>0</v>
      </c>
      <c r="AT63" s="88"/>
      <c r="AU63" s="89">
        <f t="shared" si="21"/>
        <v>0</v>
      </c>
      <c r="AV63" s="88"/>
      <c r="AW63" s="89">
        <f t="shared" si="22"/>
        <v>0</v>
      </c>
      <c r="AX63" s="88"/>
      <c r="AY63" s="89">
        <f t="shared" si="23"/>
        <v>0</v>
      </c>
      <c r="AZ63" s="88"/>
      <c r="BA63" s="89">
        <f t="shared" si="24"/>
        <v>0</v>
      </c>
      <c r="BB63" s="88"/>
      <c r="BC63" s="89">
        <f t="shared" si="25"/>
        <v>0</v>
      </c>
      <c r="BD63" s="88"/>
      <c r="BE63" s="89">
        <f t="shared" si="26"/>
        <v>0</v>
      </c>
      <c r="BF63" s="88"/>
      <c r="BG63" s="89">
        <f t="shared" si="27"/>
        <v>0</v>
      </c>
      <c r="BH63" s="88"/>
      <c r="BI63" s="89">
        <f t="shared" si="28"/>
        <v>0</v>
      </c>
      <c r="BJ63" s="88"/>
      <c r="BK63" s="89">
        <f t="shared" si="29"/>
        <v>0</v>
      </c>
      <c r="BL63" s="102"/>
      <c r="BM63" s="5">
        <f t="shared" si="31"/>
        <v>0</v>
      </c>
      <c r="BN63" s="14">
        <f t="shared" si="30"/>
        <v>0</v>
      </c>
      <c r="BO63" s="91">
        <f t="shared" si="32"/>
        <v>0</v>
      </c>
      <c r="BP63" s="15">
        <f t="shared" si="33"/>
        <v>2</v>
      </c>
      <c r="BQ63" s="5">
        <f t="shared" si="34"/>
        <v>0</v>
      </c>
      <c r="BR63" s="240" t="str">
        <f t="shared" si="35"/>
        <v/>
      </c>
      <c r="BS63" s="240" t="str">
        <f t="shared" si="37"/>
        <v/>
      </c>
      <c r="BT63" s="240"/>
      <c r="BU63" s="82"/>
      <c r="BV63" s="82"/>
      <c r="BW63" s="82"/>
      <c r="BX63" s="82"/>
      <c r="BY63" s="21"/>
    </row>
    <row r="64" spans="1:77" ht="12.75" customHeight="1" x14ac:dyDescent="0.2">
      <c r="A64" s="3"/>
      <c r="B64" s="5">
        <f t="shared" si="36"/>
        <v>7</v>
      </c>
      <c r="C64" s="278"/>
      <c r="D64" s="279"/>
      <c r="E64" s="22"/>
      <c r="F64" s="88"/>
      <c r="G64" s="89">
        <f t="shared" si="1"/>
        <v>0</v>
      </c>
      <c r="H64" s="88"/>
      <c r="I64" s="89">
        <f t="shared" si="2"/>
        <v>0</v>
      </c>
      <c r="J64" s="88"/>
      <c r="K64" s="89">
        <f t="shared" si="3"/>
        <v>0</v>
      </c>
      <c r="L64" s="88"/>
      <c r="M64" s="89">
        <f t="shared" si="4"/>
        <v>0</v>
      </c>
      <c r="N64" s="88"/>
      <c r="O64" s="89">
        <f t="shared" si="5"/>
        <v>0</v>
      </c>
      <c r="P64" s="88"/>
      <c r="Q64" s="89">
        <f t="shared" si="6"/>
        <v>0</v>
      </c>
      <c r="R64" s="88"/>
      <c r="S64" s="89">
        <f t="shared" si="7"/>
        <v>0</v>
      </c>
      <c r="T64" s="88"/>
      <c r="U64" s="89">
        <f t="shared" si="8"/>
        <v>0</v>
      </c>
      <c r="V64" s="88"/>
      <c r="W64" s="89">
        <f t="shared" si="9"/>
        <v>0</v>
      </c>
      <c r="X64" s="88"/>
      <c r="Y64" s="89">
        <f t="shared" si="10"/>
        <v>0</v>
      </c>
      <c r="Z64" s="88"/>
      <c r="AA64" s="89">
        <f t="shared" si="11"/>
        <v>0</v>
      </c>
      <c r="AB64" s="88"/>
      <c r="AC64" s="89">
        <f t="shared" si="12"/>
        <v>0</v>
      </c>
      <c r="AD64" s="88"/>
      <c r="AE64" s="89">
        <f t="shared" si="13"/>
        <v>0</v>
      </c>
      <c r="AF64" s="88"/>
      <c r="AG64" s="89">
        <f t="shared" si="14"/>
        <v>0</v>
      </c>
      <c r="AH64" s="88"/>
      <c r="AI64" s="89">
        <f t="shared" si="15"/>
        <v>0</v>
      </c>
      <c r="AJ64" s="88"/>
      <c r="AK64" s="89">
        <f t="shared" si="16"/>
        <v>0</v>
      </c>
      <c r="AL64" s="88"/>
      <c r="AM64" s="89">
        <f t="shared" si="17"/>
        <v>0</v>
      </c>
      <c r="AN64" s="88"/>
      <c r="AO64" s="89">
        <f t="shared" si="18"/>
        <v>0</v>
      </c>
      <c r="AP64" s="88"/>
      <c r="AQ64" s="89">
        <f t="shared" si="19"/>
        <v>0</v>
      </c>
      <c r="AR64" s="88"/>
      <c r="AS64" s="89">
        <f t="shared" si="20"/>
        <v>0</v>
      </c>
      <c r="AT64" s="88"/>
      <c r="AU64" s="89">
        <f t="shared" si="21"/>
        <v>0</v>
      </c>
      <c r="AV64" s="88"/>
      <c r="AW64" s="89">
        <f t="shared" si="22"/>
        <v>0</v>
      </c>
      <c r="AX64" s="88"/>
      <c r="AY64" s="89">
        <f t="shared" si="23"/>
        <v>0</v>
      </c>
      <c r="AZ64" s="88"/>
      <c r="BA64" s="89">
        <f t="shared" si="24"/>
        <v>0</v>
      </c>
      <c r="BB64" s="88"/>
      <c r="BC64" s="89">
        <f t="shared" si="25"/>
        <v>0</v>
      </c>
      <c r="BD64" s="88"/>
      <c r="BE64" s="89">
        <f t="shared" si="26"/>
        <v>0</v>
      </c>
      <c r="BF64" s="88"/>
      <c r="BG64" s="89">
        <f t="shared" si="27"/>
        <v>0</v>
      </c>
      <c r="BH64" s="88"/>
      <c r="BI64" s="89">
        <f t="shared" si="28"/>
        <v>0</v>
      </c>
      <c r="BJ64" s="88"/>
      <c r="BK64" s="89">
        <f t="shared" si="29"/>
        <v>0</v>
      </c>
      <c r="BL64" s="102"/>
      <c r="BM64" s="5">
        <f t="shared" si="31"/>
        <v>0</v>
      </c>
      <c r="BN64" s="14">
        <f t="shared" si="30"/>
        <v>0</v>
      </c>
      <c r="BO64" s="91">
        <f t="shared" si="32"/>
        <v>0</v>
      </c>
      <c r="BP64" s="15">
        <f t="shared" si="33"/>
        <v>2</v>
      </c>
      <c r="BQ64" s="5">
        <f t="shared" si="34"/>
        <v>0</v>
      </c>
      <c r="BR64" s="240" t="str">
        <f t="shared" si="35"/>
        <v/>
      </c>
      <c r="BS64" s="240" t="str">
        <f t="shared" si="37"/>
        <v/>
      </c>
      <c r="BT64" s="240"/>
      <c r="BU64" s="82"/>
      <c r="BV64" s="82"/>
      <c r="BW64" s="82"/>
      <c r="BX64" s="82"/>
      <c r="BY64" s="21"/>
    </row>
    <row r="65" spans="1:96" ht="12.75" customHeight="1" x14ac:dyDescent="0.2">
      <c r="A65" s="3"/>
      <c r="B65" s="5">
        <f t="shared" si="36"/>
        <v>8</v>
      </c>
      <c r="C65" s="278"/>
      <c r="D65" s="279"/>
      <c r="E65" s="22"/>
      <c r="F65" s="88"/>
      <c r="G65" s="89">
        <f t="shared" si="1"/>
        <v>0</v>
      </c>
      <c r="H65" s="88"/>
      <c r="I65" s="89">
        <f t="shared" si="2"/>
        <v>0</v>
      </c>
      <c r="J65" s="88"/>
      <c r="K65" s="89">
        <f t="shared" si="3"/>
        <v>0</v>
      </c>
      <c r="L65" s="88"/>
      <c r="M65" s="89">
        <f t="shared" si="4"/>
        <v>0</v>
      </c>
      <c r="N65" s="88"/>
      <c r="O65" s="89">
        <f t="shared" si="5"/>
        <v>0</v>
      </c>
      <c r="P65" s="88"/>
      <c r="Q65" s="89">
        <f t="shared" si="6"/>
        <v>0</v>
      </c>
      <c r="R65" s="88"/>
      <c r="S65" s="89">
        <f t="shared" si="7"/>
        <v>0</v>
      </c>
      <c r="T65" s="88"/>
      <c r="U65" s="89">
        <f t="shared" si="8"/>
        <v>0</v>
      </c>
      <c r="V65" s="88"/>
      <c r="W65" s="89">
        <f t="shared" si="9"/>
        <v>0</v>
      </c>
      <c r="X65" s="88"/>
      <c r="Y65" s="89">
        <f t="shared" si="10"/>
        <v>0</v>
      </c>
      <c r="Z65" s="88"/>
      <c r="AA65" s="89">
        <f t="shared" si="11"/>
        <v>0</v>
      </c>
      <c r="AB65" s="88"/>
      <c r="AC65" s="89">
        <f t="shared" si="12"/>
        <v>0</v>
      </c>
      <c r="AD65" s="88"/>
      <c r="AE65" s="89">
        <f t="shared" si="13"/>
        <v>0</v>
      </c>
      <c r="AF65" s="88"/>
      <c r="AG65" s="89">
        <f t="shared" si="14"/>
        <v>0</v>
      </c>
      <c r="AH65" s="88"/>
      <c r="AI65" s="89">
        <f t="shared" si="15"/>
        <v>0</v>
      </c>
      <c r="AJ65" s="88"/>
      <c r="AK65" s="89">
        <f t="shared" si="16"/>
        <v>0</v>
      </c>
      <c r="AL65" s="88"/>
      <c r="AM65" s="89">
        <f t="shared" si="17"/>
        <v>0</v>
      </c>
      <c r="AN65" s="88"/>
      <c r="AO65" s="89">
        <f t="shared" si="18"/>
        <v>0</v>
      </c>
      <c r="AP65" s="88"/>
      <c r="AQ65" s="89">
        <f t="shared" si="19"/>
        <v>0</v>
      </c>
      <c r="AR65" s="88"/>
      <c r="AS65" s="89">
        <f t="shared" si="20"/>
        <v>0</v>
      </c>
      <c r="AT65" s="88"/>
      <c r="AU65" s="89">
        <f t="shared" si="21"/>
        <v>0</v>
      </c>
      <c r="AV65" s="88"/>
      <c r="AW65" s="89">
        <f t="shared" si="22"/>
        <v>0</v>
      </c>
      <c r="AX65" s="88"/>
      <c r="AY65" s="89">
        <f t="shared" si="23"/>
        <v>0</v>
      </c>
      <c r="AZ65" s="88"/>
      <c r="BA65" s="89">
        <f t="shared" si="24"/>
        <v>0</v>
      </c>
      <c r="BB65" s="88"/>
      <c r="BC65" s="89">
        <f t="shared" si="25"/>
        <v>0</v>
      </c>
      <c r="BD65" s="88"/>
      <c r="BE65" s="89">
        <f t="shared" si="26"/>
        <v>0</v>
      </c>
      <c r="BF65" s="88"/>
      <c r="BG65" s="89">
        <f t="shared" si="27"/>
        <v>0</v>
      </c>
      <c r="BH65" s="88"/>
      <c r="BI65" s="89">
        <f t="shared" si="28"/>
        <v>0</v>
      </c>
      <c r="BJ65" s="88"/>
      <c r="BK65" s="89">
        <f t="shared" si="29"/>
        <v>0</v>
      </c>
      <c r="BL65" s="102"/>
      <c r="BM65" s="5">
        <f t="shared" si="31"/>
        <v>0</v>
      </c>
      <c r="BN65" s="14">
        <f t="shared" si="30"/>
        <v>0</v>
      </c>
      <c r="BO65" s="91">
        <f t="shared" si="32"/>
        <v>0</v>
      </c>
      <c r="BP65" s="15">
        <f t="shared" si="33"/>
        <v>2</v>
      </c>
      <c r="BQ65" s="5">
        <f t="shared" si="34"/>
        <v>0</v>
      </c>
      <c r="BR65" s="240" t="str">
        <f t="shared" si="35"/>
        <v/>
      </c>
      <c r="BS65" s="240" t="str">
        <f t="shared" si="37"/>
        <v/>
      </c>
      <c r="BT65" s="240"/>
      <c r="BU65" s="82"/>
      <c r="BV65" s="82"/>
      <c r="BW65" s="82"/>
      <c r="BX65" s="82"/>
      <c r="BY65" s="21"/>
    </row>
    <row r="66" spans="1:96" ht="12.75" customHeight="1" x14ac:dyDescent="0.2">
      <c r="A66" s="3"/>
      <c r="B66" s="5">
        <f t="shared" si="36"/>
        <v>9</v>
      </c>
      <c r="C66" s="278"/>
      <c r="D66" s="279"/>
      <c r="E66" s="22"/>
      <c r="F66" s="88"/>
      <c r="G66" s="89">
        <f t="shared" si="1"/>
        <v>0</v>
      </c>
      <c r="H66" s="88"/>
      <c r="I66" s="89">
        <f t="shared" si="2"/>
        <v>0</v>
      </c>
      <c r="J66" s="88"/>
      <c r="K66" s="89">
        <f t="shared" si="3"/>
        <v>0</v>
      </c>
      <c r="L66" s="88"/>
      <c r="M66" s="89">
        <f t="shared" si="4"/>
        <v>0</v>
      </c>
      <c r="N66" s="88"/>
      <c r="O66" s="89">
        <f t="shared" si="5"/>
        <v>0</v>
      </c>
      <c r="P66" s="88"/>
      <c r="Q66" s="89">
        <f t="shared" si="6"/>
        <v>0</v>
      </c>
      <c r="R66" s="88"/>
      <c r="S66" s="89">
        <f t="shared" si="7"/>
        <v>0</v>
      </c>
      <c r="T66" s="88"/>
      <c r="U66" s="89">
        <f t="shared" si="8"/>
        <v>0</v>
      </c>
      <c r="V66" s="88"/>
      <c r="W66" s="89">
        <f t="shared" si="9"/>
        <v>0</v>
      </c>
      <c r="X66" s="88"/>
      <c r="Y66" s="89">
        <f t="shared" si="10"/>
        <v>0</v>
      </c>
      <c r="Z66" s="88"/>
      <c r="AA66" s="89">
        <f t="shared" si="11"/>
        <v>0</v>
      </c>
      <c r="AB66" s="88"/>
      <c r="AC66" s="89">
        <f t="shared" si="12"/>
        <v>0</v>
      </c>
      <c r="AD66" s="88"/>
      <c r="AE66" s="89">
        <f t="shared" si="13"/>
        <v>0</v>
      </c>
      <c r="AF66" s="88"/>
      <c r="AG66" s="89">
        <f t="shared" si="14"/>
        <v>0</v>
      </c>
      <c r="AH66" s="88"/>
      <c r="AI66" s="89">
        <f t="shared" si="15"/>
        <v>0</v>
      </c>
      <c r="AJ66" s="88"/>
      <c r="AK66" s="89">
        <f t="shared" si="16"/>
        <v>0</v>
      </c>
      <c r="AL66" s="88"/>
      <c r="AM66" s="89">
        <f t="shared" si="17"/>
        <v>0</v>
      </c>
      <c r="AN66" s="88"/>
      <c r="AO66" s="89">
        <f t="shared" si="18"/>
        <v>0</v>
      </c>
      <c r="AP66" s="88"/>
      <c r="AQ66" s="89">
        <f t="shared" si="19"/>
        <v>0</v>
      </c>
      <c r="AR66" s="88"/>
      <c r="AS66" s="89">
        <f t="shared" si="20"/>
        <v>0</v>
      </c>
      <c r="AT66" s="88"/>
      <c r="AU66" s="89">
        <f t="shared" si="21"/>
        <v>0</v>
      </c>
      <c r="AV66" s="88"/>
      <c r="AW66" s="89">
        <f t="shared" si="22"/>
        <v>0</v>
      </c>
      <c r="AX66" s="88"/>
      <c r="AY66" s="89">
        <f t="shared" si="23"/>
        <v>0</v>
      </c>
      <c r="AZ66" s="88"/>
      <c r="BA66" s="89">
        <f t="shared" si="24"/>
        <v>0</v>
      </c>
      <c r="BB66" s="88"/>
      <c r="BC66" s="89">
        <f t="shared" si="25"/>
        <v>0</v>
      </c>
      <c r="BD66" s="88"/>
      <c r="BE66" s="89">
        <f t="shared" si="26"/>
        <v>0</v>
      </c>
      <c r="BF66" s="88"/>
      <c r="BG66" s="89">
        <f t="shared" si="27"/>
        <v>0</v>
      </c>
      <c r="BH66" s="88"/>
      <c r="BI66" s="89">
        <f t="shared" si="28"/>
        <v>0</v>
      </c>
      <c r="BJ66" s="88"/>
      <c r="BK66" s="89">
        <f t="shared" si="29"/>
        <v>0</v>
      </c>
      <c r="BL66" s="102"/>
      <c r="BM66" s="5">
        <f t="shared" si="31"/>
        <v>0</v>
      </c>
      <c r="BN66" s="14">
        <f t="shared" si="30"/>
        <v>0</v>
      </c>
      <c r="BO66" s="91">
        <f t="shared" si="32"/>
        <v>0</v>
      </c>
      <c r="BP66" s="15">
        <f t="shared" si="33"/>
        <v>2</v>
      </c>
      <c r="BQ66" s="5">
        <f t="shared" si="34"/>
        <v>0</v>
      </c>
      <c r="BR66" s="240" t="str">
        <f t="shared" si="35"/>
        <v/>
      </c>
      <c r="BS66" s="240" t="str">
        <f t="shared" si="37"/>
        <v/>
      </c>
      <c r="BT66" s="240"/>
      <c r="BU66" s="82"/>
      <c r="BV66" s="82"/>
      <c r="BW66" s="82"/>
      <c r="BX66" s="82"/>
      <c r="BY66" s="21"/>
    </row>
    <row r="67" spans="1:96" ht="12.75" customHeight="1" x14ac:dyDescent="0.2">
      <c r="A67" s="3"/>
      <c r="B67" s="5">
        <f t="shared" si="36"/>
        <v>10</v>
      </c>
      <c r="C67" s="278"/>
      <c r="D67" s="279"/>
      <c r="E67" s="22"/>
      <c r="F67" s="88"/>
      <c r="G67" s="89">
        <f t="shared" si="1"/>
        <v>0</v>
      </c>
      <c r="H67" s="88"/>
      <c r="I67" s="89">
        <f t="shared" si="2"/>
        <v>0</v>
      </c>
      <c r="J67" s="88"/>
      <c r="K67" s="89">
        <f t="shared" si="3"/>
        <v>0</v>
      </c>
      <c r="L67" s="88"/>
      <c r="M67" s="89">
        <f t="shared" si="4"/>
        <v>0</v>
      </c>
      <c r="N67" s="88"/>
      <c r="O67" s="89">
        <f t="shared" si="5"/>
        <v>0</v>
      </c>
      <c r="P67" s="88"/>
      <c r="Q67" s="89">
        <f t="shared" si="6"/>
        <v>0</v>
      </c>
      <c r="R67" s="88"/>
      <c r="S67" s="89">
        <f t="shared" si="7"/>
        <v>0</v>
      </c>
      <c r="T67" s="88"/>
      <c r="U67" s="89">
        <f t="shared" si="8"/>
        <v>0</v>
      </c>
      <c r="V67" s="88"/>
      <c r="W67" s="89">
        <f t="shared" si="9"/>
        <v>0</v>
      </c>
      <c r="X67" s="88"/>
      <c r="Y67" s="89">
        <f t="shared" si="10"/>
        <v>0</v>
      </c>
      <c r="Z67" s="88"/>
      <c r="AA67" s="89">
        <f t="shared" si="11"/>
        <v>0</v>
      </c>
      <c r="AB67" s="88"/>
      <c r="AC67" s="89">
        <f t="shared" si="12"/>
        <v>0</v>
      </c>
      <c r="AD67" s="88"/>
      <c r="AE67" s="89">
        <f t="shared" si="13"/>
        <v>0</v>
      </c>
      <c r="AF67" s="88"/>
      <c r="AG67" s="89">
        <f t="shared" si="14"/>
        <v>0</v>
      </c>
      <c r="AH67" s="88"/>
      <c r="AI67" s="89">
        <f t="shared" si="15"/>
        <v>0</v>
      </c>
      <c r="AJ67" s="88"/>
      <c r="AK67" s="89">
        <f t="shared" si="16"/>
        <v>0</v>
      </c>
      <c r="AL67" s="88"/>
      <c r="AM67" s="89">
        <f t="shared" si="17"/>
        <v>0</v>
      </c>
      <c r="AN67" s="88"/>
      <c r="AO67" s="89">
        <f t="shared" si="18"/>
        <v>0</v>
      </c>
      <c r="AP67" s="88"/>
      <c r="AQ67" s="89">
        <f t="shared" si="19"/>
        <v>0</v>
      </c>
      <c r="AR67" s="88"/>
      <c r="AS67" s="89">
        <f t="shared" si="20"/>
        <v>0</v>
      </c>
      <c r="AT67" s="88"/>
      <c r="AU67" s="89">
        <f t="shared" si="21"/>
        <v>0</v>
      </c>
      <c r="AV67" s="88"/>
      <c r="AW67" s="89">
        <f t="shared" si="22"/>
        <v>0</v>
      </c>
      <c r="AX67" s="88"/>
      <c r="AY67" s="89">
        <f t="shared" si="23"/>
        <v>0</v>
      </c>
      <c r="AZ67" s="88"/>
      <c r="BA67" s="89">
        <f t="shared" si="24"/>
        <v>0</v>
      </c>
      <c r="BB67" s="88"/>
      <c r="BC67" s="89">
        <f t="shared" si="25"/>
        <v>0</v>
      </c>
      <c r="BD67" s="88"/>
      <c r="BE67" s="89">
        <f t="shared" si="26"/>
        <v>0</v>
      </c>
      <c r="BF67" s="88"/>
      <c r="BG67" s="89">
        <f t="shared" si="27"/>
        <v>0</v>
      </c>
      <c r="BH67" s="88"/>
      <c r="BI67" s="89">
        <f t="shared" si="28"/>
        <v>0</v>
      </c>
      <c r="BJ67" s="88"/>
      <c r="BK67" s="89">
        <f t="shared" si="29"/>
        <v>0</v>
      </c>
      <c r="BL67" s="102"/>
      <c r="BM67" s="5">
        <f t="shared" si="31"/>
        <v>0</v>
      </c>
      <c r="BN67" s="14">
        <f t="shared" si="30"/>
        <v>0</v>
      </c>
      <c r="BO67" s="91">
        <f t="shared" si="32"/>
        <v>0</v>
      </c>
      <c r="BP67" s="15">
        <f t="shared" si="33"/>
        <v>2</v>
      </c>
      <c r="BQ67" s="5">
        <f t="shared" si="34"/>
        <v>0</v>
      </c>
      <c r="BR67" s="240" t="str">
        <f t="shared" si="35"/>
        <v/>
      </c>
      <c r="BS67" s="240" t="str">
        <f t="shared" si="37"/>
        <v/>
      </c>
      <c r="BT67" s="240"/>
      <c r="BU67" s="82"/>
      <c r="BV67" s="82"/>
      <c r="BW67" s="82"/>
      <c r="BX67" s="82"/>
      <c r="BY67" s="21"/>
    </row>
    <row r="68" spans="1:96" ht="12.75" customHeight="1" x14ac:dyDescent="0.2">
      <c r="A68" s="3"/>
      <c r="B68" s="5">
        <f t="shared" si="36"/>
        <v>11</v>
      </c>
      <c r="C68" s="278"/>
      <c r="D68" s="279"/>
      <c r="E68" s="22"/>
      <c r="F68" s="88"/>
      <c r="G68" s="89">
        <f t="shared" si="1"/>
        <v>0</v>
      </c>
      <c r="H68" s="88"/>
      <c r="I68" s="89">
        <f t="shared" si="2"/>
        <v>0</v>
      </c>
      <c r="J68" s="88"/>
      <c r="K68" s="89">
        <f t="shared" si="3"/>
        <v>0</v>
      </c>
      <c r="L68" s="88"/>
      <c r="M68" s="89">
        <f t="shared" si="4"/>
        <v>0</v>
      </c>
      <c r="N68" s="88"/>
      <c r="O68" s="89">
        <f t="shared" si="5"/>
        <v>0</v>
      </c>
      <c r="P68" s="88"/>
      <c r="Q68" s="89">
        <f t="shared" si="6"/>
        <v>0</v>
      </c>
      <c r="R68" s="88"/>
      <c r="S68" s="89">
        <f t="shared" si="7"/>
        <v>0</v>
      </c>
      <c r="T68" s="88"/>
      <c r="U68" s="89">
        <f t="shared" si="8"/>
        <v>0</v>
      </c>
      <c r="V68" s="88"/>
      <c r="W68" s="89">
        <f t="shared" si="9"/>
        <v>0</v>
      </c>
      <c r="X68" s="88"/>
      <c r="Y68" s="89">
        <f t="shared" si="10"/>
        <v>0</v>
      </c>
      <c r="Z68" s="88"/>
      <c r="AA68" s="89">
        <f t="shared" si="11"/>
        <v>0</v>
      </c>
      <c r="AB68" s="88"/>
      <c r="AC68" s="89">
        <f t="shared" si="12"/>
        <v>0</v>
      </c>
      <c r="AD68" s="88"/>
      <c r="AE68" s="89">
        <f t="shared" si="13"/>
        <v>0</v>
      </c>
      <c r="AF68" s="88"/>
      <c r="AG68" s="89">
        <f t="shared" si="14"/>
        <v>0</v>
      </c>
      <c r="AH68" s="88"/>
      <c r="AI68" s="89">
        <f t="shared" si="15"/>
        <v>0</v>
      </c>
      <c r="AJ68" s="88"/>
      <c r="AK68" s="89">
        <f t="shared" si="16"/>
        <v>0</v>
      </c>
      <c r="AL68" s="88"/>
      <c r="AM68" s="89">
        <f t="shared" si="17"/>
        <v>0</v>
      </c>
      <c r="AN68" s="88"/>
      <c r="AO68" s="89">
        <f t="shared" si="18"/>
        <v>0</v>
      </c>
      <c r="AP68" s="88"/>
      <c r="AQ68" s="89">
        <f t="shared" si="19"/>
        <v>0</v>
      </c>
      <c r="AR68" s="88"/>
      <c r="AS68" s="89">
        <f t="shared" si="20"/>
        <v>0</v>
      </c>
      <c r="AT68" s="88"/>
      <c r="AU68" s="89">
        <f t="shared" si="21"/>
        <v>0</v>
      </c>
      <c r="AV68" s="88"/>
      <c r="AW68" s="89">
        <f t="shared" si="22"/>
        <v>0</v>
      </c>
      <c r="AX68" s="88"/>
      <c r="AY68" s="89">
        <f t="shared" si="23"/>
        <v>0</v>
      </c>
      <c r="AZ68" s="88"/>
      <c r="BA68" s="89">
        <f t="shared" si="24"/>
        <v>0</v>
      </c>
      <c r="BB68" s="88"/>
      <c r="BC68" s="89">
        <f t="shared" si="25"/>
        <v>0</v>
      </c>
      <c r="BD68" s="88"/>
      <c r="BE68" s="89">
        <f t="shared" si="26"/>
        <v>0</v>
      </c>
      <c r="BF68" s="88"/>
      <c r="BG68" s="89">
        <f t="shared" si="27"/>
        <v>0</v>
      </c>
      <c r="BH68" s="88"/>
      <c r="BI68" s="89">
        <f t="shared" si="28"/>
        <v>0</v>
      </c>
      <c r="BJ68" s="88"/>
      <c r="BK68" s="89">
        <f t="shared" si="29"/>
        <v>0</v>
      </c>
      <c r="BL68" s="102"/>
      <c r="BM68" s="5">
        <f t="shared" si="31"/>
        <v>0</v>
      </c>
      <c r="BN68" s="14">
        <f t="shared" si="30"/>
        <v>0</v>
      </c>
      <c r="BO68" s="91">
        <f t="shared" si="32"/>
        <v>0</v>
      </c>
      <c r="BP68" s="15">
        <f t="shared" si="33"/>
        <v>2</v>
      </c>
      <c r="BQ68" s="5">
        <f t="shared" si="34"/>
        <v>0</v>
      </c>
      <c r="BR68" s="240" t="str">
        <f t="shared" si="35"/>
        <v/>
      </c>
      <c r="BS68" s="240" t="str">
        <f t="shared" si="37"/>
        <v/>
      </c>
      <c r="BT68" s="240"/>
      <c r="BU68" s="82"/>
      <c r="BV68" s="82"/>
      <c r="BW68" s="82"/>
      <c r="BX68" s="82"/>
      <c r="BY68" s="21"/>
    </row>
    <row r="69" spans="1:96" ht="12.75" customHeight="1" x14ac:dyDescent="0.2">
      <c r="A69" s="3"/>
      <c r="B69" s="5">
        <f t="shared" si="36"/>
        <v>12</v>
      </c>
      <c r="C69" s="278"/>
      <c r="D69" s="279"/>
      <c r="E69" s="22"/>
      <c r="F69" s="88"/>
      <c r="G69" s="89">
        <f t="shared" si="1"/>
        <v>0</v>
      </c>
      <c r="H69" s="88"/>
      <c r="I69" s="89">
        <f t="shared" si="2"/>
        <v>0</v>
      </c>
      <c r="J69" s="88"/>
      <c r="K69" s="89">
        <f t="shared" si="3"/>
        <v>0</v>
      </c>
      <c r="L69" s="88"/>
      <c r="M69" s="89">
        <f t="shared" si="4"/>
        <v>0</v>
      </c>
      <c r="N69" s="88"/>
      <c r="O69" s="89">
        <f t="shared" si="5"/>
        <v>0</v>
      </c>
      <c r="P69" s="88"/>
      <c r="Q69" s="89">
        <f t="shared" si="6"/>
        <v>0</v>
      </c>
      <c r="R69" s="88"/>
      <c r="S69" s="89">
        <f t="shared" si="7"/>
        <v>0</v>
      </c>
      <c r="T69" s="88"/>
      <c r="U69" s="89">
        <f t="shared" si="8"/>
        <v>0</v>
      </c>
      <c r="V69" s="88"/>
      <c r="W69" s="89">
        <f t="shared" si="9"/>
        <v>0</v>
      </c>
      <c r="X69" s="88"/>
      <c r="Y69" s="89">
        <f t="shared" si="10"/>
        <v>0</v>
      </c>
      <c r="Z69" s="88"/>
      <c r="AA69" s="89">
        <f t="shared" si="11"/>
        <v>0</v>
      </c>
      <c r="AB69" s="88"/>
      <c r="AC69" s="89">
        <f t="shared" si="12"/>
        <v>0</v>
      </c>
      <c r="AD69" s="88"/>
      <c r="AE69" s="89">
        <f t="shared" si="13"/>
        <v>0</v>
      </c>
      <c r="AF69" s="88"/>
      <c r="AG69" s="89">
        <f t="shared" si="14"/>
        <v>0</v>
      </c>
      <c r="AH69" s="88"/>
      <c r="AI69" s="89">
        <f t="shared" si="15"/>
        <v>0</v>
      </c>
      <c r="AJ69" s="88"/>
      <c r="AK69" s="89">
        <f t="shared" si="16"/>
        <v>0</v>
      </c>
      <c r="AL69" s="88"/>
      <c r="AM69" s="89">
        <f t="shared" si="17"/>
        <v>0</v>
      </c>
      <c r="AN69" s="88"/>
      <c r="AO69" s="89">
        <f t="shared" si="18"/>
        <v>0</v>
      </c>
      <c r="AP69" s="88"/>
      <c r="AQ69" s="89">
        <f t="shared" si="19"/>
        <v>0</v>
      </c>
      <c r="AR69" s="88"/>
      <c r="AS69" s="89">
        <f t="shared" si="20"/>
        <v>0</v>
      </c>
      <c r="AT69" s="88"/>
      <c r="AU69" s="89">
        <f t="shared" si="21"/>
        <v>0</v>
      </c>
      <c r="AV69" s="88"/>
      <c r="AW69" s="89">
        <f t="shared" si="22"/>
        <v>0</v>
      </c>
      <c r="AX69" s="88"/>
      <c r="AY69" s="89">
        <f t="shared" si="23"/>
        <v>0</v>
      </c>
      <c r="AZ69" s="88"/>
      <c r="BA69" s="89">
        <f t="shared" si="24"/>
        <v>0</v>
      </c>
      <c r="BB69" s="88"/>
      <c r="BC69" s="89">
        <f t="shared" si="25"/>
        <v>0</v>
      </c>
      <c r="BD69" s="88"/>
      <c r="BE69" s="89">
        <f t="shared" si="26"/>
        <v>0</v>
      </c>
      <c r="BF69" s="88"/>
      <c r="BG69" s="89">
        <f t="shared" si="27"/>
        <v>0</v>
      </c>
      <c r="BH69" s="88"/>
      <c r="BI69" s="89">
        <f t="shared" si="28"/>
        <v>0</v>
      </c>
      <c r="BJ69" s="88"/>
      <c r="BK69" s="89">
        <f t="shared" si="29"/>
        <v>0</v>
      </c>
      <c r="BL69" s="102"/>
      <c r="BM69" s="5">
        <f t="shared" si="31"/>
        <v>0</v>
      </c>
      <c r="BN69" s="14">
        <f t="shared" si="30"/>
        <v>0</v>
      </c>
      <c r="BO69" s="91">
        <f t="shared" si="32"/>
        <v>0</v>
      </c>
      <c r="BP69" s="15">
        <f t="shared" si="33"/>
        <v>2</v>
      </c>
      <c r="BQ69" s="5">
        <f t="shared" si="34"/>
        <v>0</v>
      </c>
      <c r="BR69" s="240" t="str">
        <f t="shared" si="35"/>
        <v/>
      </c>
      <c r="BS69" s="240" t="str">
        <f t="shared" si="37"/>
        <v/>
      </c>
      <c r="BT69" s="240"/>
      <c r="BU69" s="82"/>
      <c r="BV69" s="82"/>
      <c r="BW69" s="82"/>
      <c r="BX69" s="82"/>
      <c r="BY69" s="21"/>
    </row>
    <row r="70" spans="1:96" ht="12.75" customHeight="1" x14ac:dyDescent="0.2">
      <c r="A70" s="3"/>
      <c r="B70" s="5">
        <f t="shared" si="36"/>
        <v>13</v>
      </c>
      <c r="C70" s="278"/>
      <c r="D70" s="279"/>
      <c r="E70" s="22"/>
      <c r="F70" s="88"/>
      <c r="G70" s="89">
        <f t="shared" si="1"/>
        <v>0</v>
      </c>
      <c r="H70" s="88"/>
      <c r="I70" s="89">
        <f t="shared" si="2"/>
        <v>0</v>
      </c>
      <c r="J70" s="88"/>
      <c r="K70" s="89">
        <f t="shared" si="3"/>
        <v>0</v>
      </c>
      <c r="L70" s="88"/>
      <c r="M70" s="89">
        <f t="shared" si="4"/>
        <v>0</v>
      </c>
      <c r="N70" s="88"/>
      <c r="O70" s="89">
        <f t="shared" si="5"/>
        <v>0</v>
      </c>
      <c r="P70" s="88"/>
      <c r="Q70" s="89">
        <f t="shared" si="6"/>
        <v>0</v>
      </c>
      <c r="R70" s="88"/>
      <c r="S70" s="89">
        <f t="shared" si="7"/>
        <v>0</v>
      </c>
      <c r="T70" s="88"/>
      <c r="U70" s="89">
        <f t="shared" si="8"/>
        <v>0</v>
      </c>
      <c r="V70" s="88"/>
      <c r="W70" s="89">
        <f t="shared" si="9"/>
        <v>0</v>
      </c>
      <c r="X70" s="88"/>
      <c r="Y70" s="89">
        <f t="shared" si="10"/>
        <v>0</v>
      </c>
      <c r="Z70" s="88"/>
      <c r="AA70" s="89">
        <f t="shared" si="11"/>
        <v>0</v>
      </c>
      <c r="AB70" s="88"/>
      <c r="AC70" s="89">
        <f t="shared" si="12"/>
        <v>0</v>
      </c>
      <c r="AD70" s="88"/>
      <c r="AE70" s="89">
        <f t="shared" si="13"/>
        <v>0</v>
      </c>
      <c r="AF70" s="88"/>
      <c r="AG70" s="89">
        <f t="shared" si="14"/>
        <v>0</v>
      </c>
      <c r="AH70" s="88"/>
      <c r="AI70" s="89">
        <f t="shared" si="15"/>
        <v>0</v>
      </c>
      <c r="AJ70" s="88"/>
      <c r="AK70" s="89">
        <f t="shared" si="16"/>
        <v>0</v>
      </c>
      <c r="AL70" s="88"/>
      <c r="AM70" s="89">
        <f t="shared" si="17"/>
        <v>0</v>
      </c>
      <c r="AN70" s="88"/>
      <c r="AO70" s="89">
        <f t="shared" si="18"/>
        <v>0</v>
      </c>
      <c r="AP70" s="88"/>
      <c r="AQ70" s="89">
        <f t="shared" si="19"/>
        <v>0</v>
      </c>
      <c r="AR70" s="88"/>
      <c r="AS70" s="89">
        <f t="shared" si="20"/>
        <v>0</v>
      </c>
      <c r="AT70" s="88"/>
      <c r="AU70" s="89">
        <f t="shared" si="21"/>
        <v>0</v>
      </c>
      <c r="AV70" s="88"/>
      <c r="AW70" s="89">
        <f t="shared" si="22"/>
        <v>0</v>
      </c>
      <c r="AX70" s="88"/>
      <c r="AY70" s="89">
        <f t="shared" si="23"/>
        <v>0</v>
      </c>
      <c r="AZ70" s="88"/>
      <c r="BA70" s="89">
        <f t="shared" si="24"/>
        <v>0</v>
      </c>
      <c r="BB70" s="88"/>
      <c r="BC70" s="89">
        <f t="shared" si="25"/>
        <v>0</v>
      </c>
      <c r="BD70" s="88"/>
      <c r="BE70" s="89">
        <f t="shared" si="26"/>
        <v>0</v>
      </c>
      <c r="BF70" s="88"/>
      <c r="BG70" s="89">
        <f t="shared" si="27"/>
        <v>0</v>
      </c>
      <c r="BH70" s="88"/>
      <c r="BI70" s="89">
        <f t="shared" si="28"/>
        <v>0</v>
      </c>
      <c r="BJ70" s="88"/>
      <c r="BK70" s="89">
        <f t="shared" si="29"/>
        <v>0</v>
      </c>
      <c r="BL70" s="102"/>
      <c r="BM70" s="5">
        <f t="shared" si="31"/>
        <v>0</v>
      </c>
      <c r="BN70" s="14">
        <f t="shared" si="30"/>
        <v>0</v>
      </c>
      <c r="BO70" s="91">
        <f t="shared" si="32"/>
        <v>0</v>
      </c>
      <c r="BP70" s="15">
        <f t="shared" si="33"/>
        <v>2</v>
      </c>
      <c r="BQ70" s="5">
        <f t="shared" si="34"/>
        <v>0</v>
      </c>
      <c r="BR70" s="240" t="str">
        <f t="shared" si="35"/>
        <v/>
      </c>
      <c r="BS70" s="240" t="str">
        <f t="shared" si="37"/>
        <v/>
      </c>
      <c r="BT70" s="240"/>
      <c r="BU70" s="82"/>
      <c r="BV70" s="82"/>
      <c r="BW70" s="82"/>
      <c r="BX70" s="82"/>
      <c r="BY70" s="21"/>
    </row>
    <row r="71" spans="1:96" ht="12.75" customHeight="1" x14ac:dyDescent="0.2">
      <c r="A71" s="3"/>
      <c r="B71" s="5">
        <f t="shared" si="36"/>
        <v>14</v>
      </c>
      <c r="C71" s="278"/>
      <c r="D71" s="279"/>
      <c r="E71" s="22"/>
      <c r="F71" s="88"/>
      <c r="G71" s="89">
        <f t="shared" si="1"/>
        <v>0</v>
      </c>
      <c r="H71" s="88"/>
      <c r="I71" s="89">
        <f t="shared" si="2"/>
        <v>0</v>
      </c>
      <c r="J71" s="88"/>
      <c r="K71" s="89">
        <f t="shared" si="3"/>
        <v>0</v>
      </c>
      <c r="L71" s="88"/>
      <c r="M71" s="89">
        <f t="shared" si="4"/>
        <v>0</v>
      </c>
      <c r="N71" s="88"/>
      <c r="O71" s="89">
        <f t="shared" si="5"/>
        <v>0</v>
      </c>
      <c r="P71" s="88"/>
      <c r="Q71" s="89">
        <f t="shared" si="6"/>
        <v>0</v>
      </c>
      <c r="R71" s="88"/>
      <c r="S71" s="89">
        <f t="shared" si="7"/>
        <v>0</v>
      </c>
      <c r="T71" s="88"/>
      <c r="U71" s="89">
        <f t="shared" si="8"/>
        <v>0</v>
      </c>
      <c r="V71" s="88"/>
      <c r="W71" s="89">
        <f t="shared" si="9"/>
        <v>0</v>
      </c>
      <c r="X71" s="88"/>
      <c r="Y71" s="89">
        <f t="shared" si="10"/>
        <v>0</v>
      </c>
      <c r="Z71" s="88"/>
      <c r="AA71" s="89">
        <f t="shared" si="11"/>
        <v>0</v>
      </c>
      <c r="AB71" s="88"/>
      <c r="AC71" s="89">
        <f t="shared" si="12"/>
        <v>0</v>
      </c>
      <c r="AD71" s="88"/>
      <c r="AE71" s="89">
        <f t="shared" si="13"/>
        <v>0</v>
      </c>
      <c r="AF71" s="88"/>
      <c r="AG71" s="89">
        <f t="shared" si="14"/>
        <v>0</v>
      </c>
      <c r="AH71" s="88"/>
      <c r="AI71" s="89">
        <f t="shared" si="15"/>
        <v>0</v>
      </c>
      <c r="AJ71" s="88"/>
      <c r="AK71" s="89">
        <f t="shared" si="16"/>
        <v>0</v>
      </c>
      <c r="AL71" s="88"/>
      <c r="AM71" s="89">
        <f t="shared" si="17"/>
        <v>0</v>
      </c>
      <c r="AN71" s="88"/>
      <c r="AO71" s="89">
        <f t="shared" si="18"/>
        <v>0</v>
      </c>
      <c r="AP71" s="88"/>
      <c r="AQ71" s="89">
        <f t="shared" si="19"/>
        <v>0</v>
      </c>
      <c r="AR71" s="88"/>
      <c r="AS71" s="89">
        <f t="shared" si="20"/>
        <v>0</v>
      </c>
      <c r="AT71" s="88"/>
      <c r="AU71" s="89">
        <f t="shared" si="21"/>
        <v>0</v>
      </c>
      <c r="AV71" s="88"/>
      <c r="AW71" s="89">
        <f t="shared" si="22"/>
        <v>0</v>
      </c>
      <c r="AX71" s="88"/>
      <c r="AY71" s="89">
        <f t="shared" si="23"/>
        <v>0</v>
      </c>
      <c r="AZ71" s="88"/>
      <c r="BA71" s="89">
        <f t="shared" si="24"/>
        <v>0</v>
      </c>
      <c r="BB71" s="88"/>
      <c r="BC71" s="89">
        <f t="shared" si="25"/>
        <v>0</v>
      </c>
      <c r="BD71" s="88"/>
      <c r="BE71" s="89">
        <f t="shared" si="26"/>
        <v>0</v>
      </c>
      <c r="BF71" s="88"/>
      <c r="BG71" s="89">
        <f t="shared" si="27"/>
        <v>0</v>
      </c>
      <c r="BH71" s="88"/>
      <c r="BI71" s="89">
        <f t="shared" si="28"/>
        <v>0</v>
      </c>
      <c r="BJ71" s="88"/>
      <c r="BK71" s="89">
        <f t="shared" si="29"/>
        <v>0</v>
      </c>
      <c r="BL71" s="102"/>
      <c r="BM71" s="5">
        <f t="shared" si="31"/>
        <v>0</v>
      </c>
      <c r="BN71" s="14">
        <f t="shared" si="30"/>
        <v>0</v>
      </c>
      <c r="BO71" s="91">
        <f t="shared" si="32"/>
        <v>0</v>
      </c>
      <c r="BP71" s="15">
        <f t="shared" si="33"/>
        <v>2</v>
      </c>
      <c r="BQ71" s="5">
        <f t="shared" si="34"/>
        <v>0</v>
      </c>
      <c r="BR71" s="240" t="str">
        <f t="shared" si="35"/>
        <v/>
      </c>
      <c r="BS71" s="240" t="str">
        <f t="shared" si="37"/>
        <v/>
      </c>
      <c r="BT71" s="240"/>
      <c r="BU71" s="82"/>
      <c r="BV71" s="82"/>
      <c r="BW71" s="82"/>
      <c r="BX71" s="82"/>
      <c r="BY71" s="21"/>
    </row>
    <row r="72" spans="1:96" ht="12.75" customHeight="1" x14ac:dyDescent="0.2">
      <c r="A72" s="3"/>
      <c r="B72" s="5">
        <f t="shared" si="36"/>
        <v>15</v>
      </c>
      <c r="C72" s="278"/>
      <c r="D72" s="279"/>
      <c r="E72" s="22"/>
      <c r="F72" s="88"/>
      <c r="G72" s="89">
        <f t="shared" si="1"/>
        <v>0</v>
      </c>
      <c r="H72" s="88"/>
      <c r="I72" s="89">
        <f t="shared" si="2"/>
        <v>0</v>
      </c>
      <c r="J72" s="88"/>
      <c r="K72" s="89">
        <f t="shared" si="3"/>
        <v>0</v>
      </c>
      <c r="L72" s="88"/>
      <c r="M72" s="89">
        <f t="shared" si="4"/>
        <v>0</v>
      </c>
      <c r="N72" s="88"/>
      <c r="O72" s="89">
        <f t="shared" si="5"/>
        <v>0</v>
      </c>
      <c r="P72" s="88"/>
      <c r="Q72" s="89">
        <f t="shared" si="6"/>
        <v>0</v>
      </c>
      <c r="R72" s="88"/>
      <c r="S72" s="89">
        <f t="shared" si="7"/>
        <v>0</v>
      </c>
      <c r="T72" s="88"/>
      <c r="U72" s="89">
        <f t="shared" si="8"/>
        <v>0</v>
      </c>
      <c r="V72" s="88"/>
      <c r="W72" s="89">
        <f t="shared" si="9"/>
        <v>0</v>
      </c>
      <c r="X72" s="88"/>
      <c r="Y72" s="89">
        <f t="shared" si="10"/>
        <v>0</v>
      </c>
      <c r="Z72" s="88"/>
      <c r="AA72" s="89">
        <f t="shared" si="11"/>
        <v>0</v>
      </c>
      <c r="AB72" s="88"/>
      <c r="AC72" s="89">
        <f t="shared" si="12"/>
        <v>0</v>
      </c>
      <c r="AD72" s="88"/>
      <c r="AE72" s="89">
        <f t="shared" si="13"/>
        <v>0</v>
      </c>
      <c r="AF72" s="88"/>
      <c r="AG72" s="89">
        <f t="shared" si="14"/>
        <v>0</v>
      </c>
      <c r="AH72" s="88"/>
      <c r="AI72" s="89">
        <f t="shared" si="15"/>
        <v>0</v>
      </c>
      <c r="AJ72" s="88"/>
      <c r="AK72" s="89">
        <f t="shared" si="16"/>
        <v>0</v>
      </c>
      <c r="AL72" s="88"/>
      <c r="AM72" s="89">
        <f t="shared" si="17"/>
        <v>0</v>
      </c>
      <c r="AN72" s="88"/>
      <c r="AO72" s="89">
        <f t="shared" si="18"/>
        <v>0</v>
      </c>
      <c r="AP72" s="88"/>
      <c r="AQ72" s="89">
        <f t="shared" si="19"/>
        <v>0</v>
      </c>
      <c r="AR72" s="88"/>
      <c r="AS72" s="89">
        <f t="shared" si="20"/>
        <v>0</v>
      </c>
      <c r="AT72" s="88"/>
      <c r="AU72" s="89">
        <f t="shared" si="21"/>
        <v>0</v>
      </c>
      <c r="AV72" s="88"/>
      <c r="AW72" s="89">
        <f t="shared" si="22"/>
        <v>0</v>
      </c>
      <c r="AX72" s="88"/>
      <c r="AY72" s="89">
        <f t="shared" si="23"/>
        <v>0</v>
      </c>
      <c r="AZ72" s="88"/>
      <c r="BA72" s="89">
        <f t="shared" si="24"/>
        <v>0</v>
      </c>
      <c r="BB72" s="88"/>
      <c r="BC72" s="89">
        <f t="shared" si="25"/>
        <v>0</v>
      </c>
      <c r="BD72" s="88"/>
      <c r="BE72" s="89">
        <f t="shared" si="26"/>
        <v>0</v>
      </c>
      <c r="BF72" s="88"/>
      <c r="BG72" s="89">
        <f t="shared" si="27"/>
        <v>0</v>
      </c>
      <c r="BH72" s="88"/>
      <c r="BI72" s="89">
        <f t="shared" si="28"/>
        <v>0</v>
      </c>
      <c r="BJ72" s="88"/>
      <c r="BK72" s="89">
        <f t="shared" si="29"/>
        <v>0</v>
      </c>
      <c r="BL72" s="102"/>
      <c r="BM72" s="5">
        <f t="shared" si="31"/>
        <v>0</v>
      </c>
      <c r="BN72" s="14">
        <f t="shared" si="30"/>
        <v>0</v>
      </c>
      <c r="BO72" s="91">
        <f t="shared" si="32"/>
        <v>0</v>
      </c>
      <c r="BP72" s="15">
        <f t="shared" si="33"/>
        <v>2</v>
      </c>
      <c r="BQ72" s="5">
        <f t="shared" si="34"/>
        <v>0</v>
      </c>
      <c r="BR72" s="240" t="str">
        <f t="shared" si="35"/>
        <v/>
      </c>
      <c r="BS72" s="240" t="str">
        <f t="shared" si="37"/>
        <v/>
      </c>
      <c r="BT72" s="240"/>
      <c r="BU72" s="82"/>
      <c r="BV72" s="82"/>
      <c r="BW72" s="82"/>
      <c r="BX72" s="82"/>
      <c r="BY72" s="21"/>
      <c r="CO72" s="118" t="s">
        <v>8</v>
      </c>
      <c r="CP72" s="118" t="s">
        <v>34</v>
      </c>
      <c r="CQ72" s="97"/>
      <c r="CR72" s="97"/>
    </row>
    <row r="73" spans="1:96" ht="12.75" customHeight="1" x14ac:dyDescent="0.2">
      <c r="A73" s="3"/>
      <c r="B73" s="5">
        <f t="shared" si="36"/>
        <v>16</v>
      </c>
      <c r="C73" s="278"/>
      <c r="D73" s="279"/>
      <c r="E73" s="22"/>
      <c r="F73" s="88"/>
      <c r="G73" s="89">
        <f t="shared" si="1"/>
        <v>0</v>
      </c>
      <c r="H73" s="88"/>
      <c r="I73" s="89">
        <f t="shared" si="2"/>
        <v>0</v>
      </c>
      <c r="J73" s="88"/>
      <c r="K73" s="89">
        <f t="shared" si="3"/>
        <v>0</v>
      </c>
      <c r="L73" s="88"/>
      <c r="M73" s="89">
        <f t="shared" si="4"/>
        <v>0</v>
      </c>
      <c r="N73" s="88"/>
      <c r="O73" s="89">
        <f t="shared" si="5"/>
        <v>0</v>
      </c>
      <c r="P73" s="88"/>
      <c r="Q73" s="89">
        <f t="shared" si="6"/>
        <v>0</v>
      </c>
      <c r="R73" s="88"/>
      <c r="S73" s="89">
        <f t="shared" si="7"/>
        <v>0</v>
      </c>
      <c r="T73" s="88"/>
      <c r="U73" s="89">
        <f t="shared" si="8"/>
        <v>0</v>
      </c>
      <c r="V73" s="88"/>
      <c r="W73" s="89">
        <f t="shared" si="9"/>
        <v>0</v>
      </c>
      <c r="X73" s="88"/>
      <c r="Y73" s="89">
        <f t="shared" si="10"/>
        <v>0</v>
      </c>
      <c r="Z73" s="88"/>
      <c r="AA73" s="89">
        <f t="shared" si="11"/>
        <v>0</v>
      </c>
      <c r="AB73" s="88"/>
      <c r="AC73" s="89">
        <f t="shared" si="12"/>
        <v>0</v>
      </c>
      <c r="AD73" s="88"/>
      <c r="AE73" s="89">
        <f t="shared" si="13"/>
        <v>0</v>
      </c>
      <c r="AF73" s="88"/>
      <c r="AG73" s="89">
        <f t="shared" si="14"/>
        <v>0</v>
      </c>
      <c r="AH73" s="88"/>
      <c r="AI73" s="89">
        <f t="shared" si="15"/>
        <v>0</v>
      </c>
      <c r="AJ73" s="88"/>
      <c r="AK73" s="89">
        <f t="shared" si="16"/>
        <v>0</v>
      </c>
      <c r="AL73" s="88"/>
      <c r="AM73" s="89">
        <f t="shared" si="17"/>
        <v>0</v>
      </c>
      <c r="AN73" s="88"/>
      <c r="AO73" s="89">
        <f t="shared" si="18"/>
        <v>0</v>
      </c>
      <c r="AP73" s="88"/>
      <c r="AQ73" s="89">
        <f t="shared" si="19"/>
        <v>0</v>
      </c>
      <c r="AR73" s="88"/>
      <c r="AS73" s="89">
        <f t="shared" si="20"/>
        <v>0</v>
      </c>
      <c r="AT73" s="88"/>
      <c r="AU73" s="89">
        <f t="shared" si="21"/>
        <v>0</v>
      </c>
      <c r="AV73" s="88"/>
      <c r="AW73" s="89">
        <f t="shared" si="22"/>
        <v>0</v>
      </c>
      <c r="AX73" s="88"/>
      <c r="AY73" s="89">
        <f t="shared" si="23"/>
        <v>0</v>
      </c>
      <c r="AZ73" s="88"/>
      <c r="BA73" s="89">
        <f t="shared" si="24"/>
        <v>0</v>
      </c>
      <c r="BB73" s="88"/>
      <c r="BC73" s="89">
        <f t="shared" si="25"/>
        <v>0</v>
      </c>
      <c r="BD73" s="88"/>
      <c r="BE73" s="89">
        <f t="shared" si="26"/>
        <v>0</v>
      </c>
      <c r="BF73" s="88"/>
      <c r="BG73" s="89">
        <f t="shared" si="27"/>
        <v>0</v>
      </c>
      <c r="BH73" s="88"/>
      <c r="BI73" s="89">
        <f t="shared" si="28"/>
        <v>0</v>
      </c>
      <c r="BJ73" s="88"/>
      <c r="BK73" s="89">
        <f t="shared" si="29"/>
        <v>0</v>
      </c>
      <c r="BL73" s="102"/>
      <c r="BM73" s="5">
        <f t="shared" si="31"/>
        <v>0</v>
      </c>
      <c r="BN73" s="14">
        <f t="shared" si="30"/>
        <v>0</v>
      </c>
      <c r="BO73" s="91">
        <f t="shared" si="32"/>
        <v>0</v>
      </c>
      <c r="BP73" s="15">
        <f t="shared" si="33"/>
        <v>2</v>
      </c>
      <c r="BQ73" s="5">
        <f t="shared" si="34"/>
        <v>0</v>
      </c>
      <c r="BR73" s="240" t="str">
        <f t="shared" si="35"/>
        <v/>
      </c>
      <c r="BS73" s="240" t="str">
        <f t="shared" si="37"/>
        <v/>
      </c>
      <c r="BT73" s="240"/>
      <c r="BU73" s="82"/>
      <c r="BV73" s="82"/>
      <c r="BW73" s="82"/>
      <c r="BX73" s="82"/>
      <c r="BY73" s="21"/>
      <c r="CO73" s="119">
        <v>1</v>
      </c>
      <c r="CP73" s="120" t="s">
        <v>104</v>
      </c>
      <c r="CQ73" s="97"/>
      <c r="CR73" s="97"/>
    </row>
    <row r="74" spans="1:96" ht="12.75" customHeight="1" x14ac:dyDescent="0.2">
      <c r="A74" s="3"/>
      <c r="B74" s="5">
        <f t="shared" si="36"/>
        <v>17</v>
      </c>
      <c r="C74" s="278"/>
      <c r="D74" s="279"/>
      <c r="E74" s="22"/>
      <c r="F74" s="88"/>
      <c r="G74" s="89">
        <f t="shared" si="1"/>
        <v>0</v>
      </c>
      <c r="H74" s="88"/>
      <c r="I74" s="89">
        <f t="shared" si="2"/>
        <v>0</v>
      </c>
      <c r="J74" s="88"/>
      <c r="K74" s="89">
        <f t="shared" si="3"/>
        <v>0</v>
      </c>
      <c r="L74" s="88"/>
      <c r="M74" s="89">
        <f t="shared" si="4"/>
        <v>0</v>
      </c>
      <c r="N74" s="88"/>
      <c r="O74" s="89">
        <f t="shared" si="5"/>
        <v>0</v>
      </c>
      <c r="P74" s="88"/>
      <c r="Q74" s="89">
        <f t="shared" si="6"/>
        <v>0</v>
      </c>
      <c r="R74" s="88"/>
      <c r="S74" s="89">
        <f t="shared" si="7"/>
        <v>0</v>
      </c>
      <c r="T74" s="88"/>
      <c r="U74" s="89">
        <f t="shared" si="8"/>
        <v>0</v>
      </c>
      <c r="V74" s="88"/>
      <c r="W74" s="89">
        <f t="shared" si="9"/>
        <v>0</v>
      </c>
      <c r="X74" s="88"/>
      <c r="Y74" s="89">
        <f t="shared" si="10"/>
        <v>0</v>
      </c>
      <c r="Z74" s="88"/>
      <c r="AA74" s="89">
        <f t="shared" si="11"/>
        <v>0</v>
      </c>
      <c r="AB74" s="88"/>
      <c r="AC74" s="89">
        <f t="shared" si="12"/>
        <v>0</v>
      </c>
      <c r="AD74" s="88"/>
      <c r="AE74" s="89">
        <f t="shared" si="13"/>
        <v>0</v>
      </c>
      <c r="AF74" s="88"/>
      <c r="AG74" s="89">
        <f t="shared" si="14"/>
        <v>0</v>
      </c>
      <c r="AH74" s="88"/>
      <c r="AI74" s="89">
        <f t="shared" si="15"/>
        <v>0</v>
      </c>
      <c r="AJ74" s="88"/>
      <c r="AK74" s="89">
        <f t="shared" si="16"/>
        <v>0</v>
      </c>
      <c r="AL74" s="88"/>
      <c r="AM74" s="89">
        <f t="shared" si="17"/>
        <v>0</v>
      </c>
      <c r="AN74" s="88"/>
      <c r="AO74" s="89">
        <f t="shared" si="18"/>
        <v>0</v>
      </c>
      <c r="AP74" s="88"/>
      <c r="AQ74" s="89">
        <f t="shared" si="19"/>
        <v>0</v>
      </c>
      <c r="AR74" s="88"/>
      <c r="AS74" s="89">
        <f t="shared" si="20"/>
        <v>0</v>
      </c>
      <c r="AT74" s="88"/>
      <c r="AU74" s="89">
        <f t="shared" si="21"/>
        <v>0</v>
      </c>
      <c r="AV74" s="88"/>
      <c r="AW74" s="89">
        <f t="shared" si="22"/>
        <v>0</v>
      </c>
      <c r="AX74" s="88"/>
      <c r="AY74" s="89">
        <f t="shared" si="23"/>
        <v>0</v>
      </c>
      <c r="AZ74" s="88"/>
      <c r="BA74" s="89">
        <f t="shared" si="24"/>
        <v>0</v>
      </c>
      <c r="BB74" s="88"/>
      <c r="BC74" s="89">
        <f t="shared" si="25"/>
        <v>0</v>
      </c>
      <c r="BD74" s="88"/>
      <c r="BE74" s="89">
        <f t="shared" si="26"/>
        <v>0</v>
      </c>
      <c r="BF74" s="88"/>
      <c r="BG74" s="89">
        <f t="shared" si="27"/>
        <v>0</v>
      </c>
      <c r="BH74" s="88"/>
      <c r="BI74" s="89">
        <f t="shared" si="28"/>
        <v>0</v>
      </c>
      <c r="BJ74" s="88"/>
      <c r="BK74" s="89">
        <f t="shared" si="29"/>
        <v>0</v>
      </c>
      <c r="BL74" s="102"/>
      <c r="BM74" s="5">
        <f t="shared" si="31"/>
        <v>0</v>
      </c>
      <c r="BN74" s="14">
        <f t="shared" si="30"/>
        <v>0</v>
      </c>
      <c r="BO74" s="91">
        <f t="shared" si="32"/>
        <v>0</v>
      </c>
      <c r="BP74" s="15">
        <f t="shared" si="33"/>
        <v>2</v>
      </c>
      <c r="BQ74" s="5">
        <f t="shared" si="34"/>
        <v>0</v>
      </c>
      <c r="BR74" s="240" t="str">
        <f t="shared" si="35"/>
        <v/>
      </c>
      <c r="BS74" s="240" t="str">
        <f t="shared" si="37"/>
        <v/>
      </c>
      <c r="BT74" s="240"/>
      <c r="BU74" s="82"/>
      <c r="BV74" s="82"/>
      <c r="BW74" s="82"/>
      <c r="BX74" s="82"/>
      <c r="BY74" s="21"/>
      <c r="CO74" s="119">
        <f>CO73+1</f>
        <v>2</v>
      </c>
      <c r="CP74" s="120" t="s">
        <v>105</v>
      </c>
      <c r="CQ74" s="97"/>
      <c r="CR74" s="97"/>
    </row>
    <row r="75" spans="1:96" ht="12.75" customHeight="1" x14ac:dyDescent="0.2">
      <c r="A75" s="3"/>
      <c r="B75" s="5">
        <f t="shared" si="36"/>
        <v>18</v>
      </c>
      <c r="C75" s="278"/>
      <c r="D75" s="279"/>
      <c r="E75" s="22"/>
      <c r="F75" s="88"/>
      <c r="G75" s="89">
        <f t="shared" si="1"/>
        <v>0</v>
      </c>
      <c r="H75" s="88"/>
      <c r="I75" s="89">
        <f t="shared" si="2"/>
        <v>0</v>
      </c>
      <c r="J75" s="88"/>
      <c r="K75" s="89">
        <f t="shared" si="3"/>
        <v>0</v>
      </c>
      <c r="L75" s="88"/>
      <c r="M75" s="89">
        <f t="shared" si="4"/>
        <v>0</v>
      </c>
      <c r="N75" s="88"/>
      <c r="O75" s="89">
        <f t="shared" si="5"/>
        <v>0</v>
      </c>
      <c r="P75" s="88"/>
      <c r="Q75" s="89">
        <f t="shared" si="6"/>
        <v>0</v>
      </c>
      <c r="R75" s="88"/>
      <c r="S75" s="89">
        <f t="shared" si="7"/>
        <v>0</v>
      </c>
      <c r="T75" s="88"/>
      <c r="U75" s="89">
        <f t="shared" si="8"/>
        <v>0</v>
      </c>
      <c r="V75" s="88"/>
      <c r="W75" s="89">
        <f t="shared" si="9"/>
        <v>0</v>
      </c>
      <c r="X75" s="88"/>
      <c r="Y75" s="89">
        <f t="shared" si="10"/>
        <v>0</v>
      </c>
      <c r="Z75" s="88"/>
      <c r="AA75" s="89">
        <f t="shared" si="11"/>
        <v>0</v>
      </c>
      <c r="AB75" s="88"/>
      <c r="AC75" s="89">
        <f t="shared" si="12"/>
        <v>0</v>
      </c>
      <c r="AD75" s="88"/>
      <c r="AE75" s="89">
        <f t="shared" si="13"/>
        <v>0</v>
      </c>
      <c r="AF75" s="88"/>
      <c r="AG75" s="89">
        <f t="shared" si="14"/>
        <v>0</v>
      </c>
      <c r="AH75" s="88"/>
      <c r="AI75" s="89">
        <f t="shared" si="15"/>
        <v>0</v>
      </c>
      <c r="AJ75" s="88"/>
      <c r="AK75" s="89">
        <f t="shared" si="16"/>
        <v>0</v>
      </c>
      <c r="AL75" s="88"/>
      <c r="AM75" s="89">
        <f t="shared" si="17"/>
        <v>0</v>
      </c>
      <c r="AN75" s="88"/>
      <c r="AO75" s="89">
        <f t="shared" si="18"/>
        <v>0</v>
      </c>
      <c r="AP75" s="88"/>
      <c r="AQ75" s="89">
        <f t="shared" si="19"/>
        <v>0</v>
      </c>
      <c r="AR75" s="88"/>
      <c r="AS75" s="89">
        <f t="shared" si="20"/>
        <v>0</v>
      </c>
      <c r="AT75" s="88"/>
      <c r="AU75" s="89">
        <f t="shared" si="21"/>
        <v>0</v>
      </c>
      <c r="AV75" s="88"/>
      <c r="AW75" s="89">
        <f t="shared" si="22"/>
        <v>0</v>
      </c>
      <c r="AX75" s="88"/>
      <c r="AY75" s="89">
        <f t="shared" si="23"/>
        <v>0</v>
      </c>
      <c r="AZ75" s="88"/>
      <c r="BA75" s="89">
        <f t="shared" si="24"/>
        <v>0</v>
      </c>
      <c r="BB75" s="88"/>
      <c r="BC75" s="89">
        <f t="shared" si="25"/>
        <v>0</v>
      </c>
      <c r="BD75" s="88"/>
      <c r="BE75" s="89">
        <f t="shared" si="26"/>
        <v>0</v>
      </c>
      <c r="BF75" s="88"/>
      <c r="BG75" s="89">
        <f t="shared" si="27"/>
        <v>0</v>
      </c>
      <c r="BH75" s="88"/>
      <c r="BI75" s="89">
        <f t="shared" si="28"/>
        <v>0</v>
      </c>
      <c r="BJ75" s="88"/>
      <c r="BK75" s="89">
        <f t="shared" si="29"/>
        <v>0</v>
      </c>
      <c r="BL75" s="102"/>
      <c r="BM75" s="5">
        <f t="shared" si="31"/>
        <v>0</v>
      </c>
      <c r="BN75" s="14">
        <f t="shared" si="30"/>
        <v>0</v>
      </c>
      <c r="BO75" s="91">
        <f t="shared" si="32"/>
        <v>0</v>
      </c>
      <c r="BP75" s="15">
        <f t="shared" si="33"/>
        <v>2</v>
      </c>
      <c r="BQ75" s="5">
        <f t="shared" si="34"/>
        <v>0</v>
      </c>
      <c r="BR75" s="240" t="str">
        <f t="shared" si="35"/>
        <v/>
      </c>
      <c r="BS75" s="240" t="str">
        <f t="shared" si="37"/>
        <v/>
      </c>
      <c r="BT75" s="240"/>
      <c r="BU75" s="82"/>
      <c r="BV75" s="82"/>
      <c r="BW75" s="82"/>
      <c r="BX75" s="82"/>
      <c r="BY75" s="21"/>
      <c r="CO75" s="119">
        <f t="shared" ref="CO75:CO83" si="38">CO74+1</f>
        <v>3</v>
      </c>
      <c r="CP75" s="120" t="s">
        <v>106</v>
      </c>
      <c r="CQ75" s="97"/>
      <c r="CR75" s="97"/>
    </row>
    <row r="76" spans="1:96" ht="12.75" customHeight="1" x14ac:dyDescent="0.2">
      <c r="A76" s="3"/>
      <c r="B76" s="5">
        <f t="shared" si="36"/>
        <v>19</v>
      </c>
      <c r="C76" s="278"/>
      <c r="D76" s="279"/>
      <c r="E76" s="22"/>
      <c r="F76" s="88"/>
      <c r="G76" s="89">
        <f t="shared" si="1"/>
        <v>0</v>
      </c>
      <c r="H76" s="88"/>
      <c r="I76" s="89">
        <f t="shared" si="2"/>
        <v>0</v>
      </c>
      <c r="J76" s="88"/>
      <c r="K76" s="89">
        <f t="shared" si="3"/>
        <v>0</v>
      </c>
      <c r="L76" s="88"/>
      <c r="M76" s="89">
        <f t="shared" si="4"/>
        <v>0</v>
      </c>
      <c r="N76" s="88"/>
      <c r="O76" s="89">
        <f t="shared" si="5"/>
        <v>0</v>
      </c>
      <c r="P76" s="88"/>
      <c r="Q76" s="89">
        <f t="shared" si="6"/>
        <v>0</v>
      </c>
      <c r="R76" s="88"/>
      <c r="S76" s="89">
        <f t="shared" si="7"/>
        <v>0</v>
      </c>
      <c r="T76" s="88"/>
      <c r="U76" s="89">
        <f t="shared" si="8"/>
        <v>0</v>
      </c>
      <c r="V76" s="88"/>
      <c r="W76" s="89">
        <f t="shared" si="9"/>
        <v>0</v>
      </c>
      <c r="X76" s="88"/>
      <c r="Y76" s="89">
        <f t="shared" si="10"/>
        <v>0</v>
      </c>
      <c r="Z76" s="88"/>
      <c r="AA76" s="89">
        <f t="shared" si="11"/>
        <v>0</v>
      </c>
      <c r="AB76" s="88"/>
      <c r="AC76" s="89">
        <f t="shared" si="12"/>
        <v>0</v>
      </c>
      <c r="AD76" s="88"/>
      <c r="AE76" s="89">
        <f t="shared" si="13"/>
        <v>0</v>
      </c>
      <c r="AF76" s="88"/>
      <c r="AG76" s="89">
        <f t="shared" si="14"/>
        <v>0</v>
      </c>
      <c r="AH76" s="88"/>
      <c r="AI76" s="89">
        <f t="shared" si="15"/>
        <v>0</v>
      </c>
      <c r="AJ76" s="88"/>
      <c r="AK76" s="89">
        <f t="shared" si="16"/>
        <v>0</v>
      </c>
      <c r="AL76" s="88"/>
      <c r="AM76" s="89">
        <f t="shared" si="17"/>
        <v>0</v>
      </c>
      <c r="AN76" s="88"/>
      <c r="AO76" s="89">
        <f t="shared" si="18"/>
        <v>0</v>
      </c>
      <c r="AP76" s="88"/>
      <c r="AQ76" s="89">
        <f t="shared" si="19"/>
        <v>0</v>
      </c>
      <c r="AR76" s="88"/>
      <c r="AS76" s="89">
        <f t="shared" si="20"/>
        <v>0</v>
      </c>
      <c r="AT76" s="88"/>
      <c r="AU76" s="89">
        <f t="shared" si="21"/>
        <v>0</v>
      </c>
      <c r="AV76" s="88"/>
      <c r="AW76" s="89">
        <f t="shared" si="22"/>
        <v>0</v>
      </c>
      <c r="AX76" s="88"/>
      <c r="AY76" s="89">
        <f t="shared" si="23"/>
        <v>0</v>
      </c>
      <c r="AZ76" s="88"/>
      <c r="BA76" s="89">
        <f t="shared" si="24"/>
        <v>0</v>
      </c>
      <c r="BB76" s="88"/>
      <c r="BC76" s="89">
        <f t="shared" si="25"/>
        <v>0</v>
      </c>
      <c r="BD76" s="88"/>
      <c r="BE76" s="89">
        <f t="shared" si="26"/>
        <v>0</v>
      </c>
      <c r="BF76" s="88"/>
      <c r="BG76" s="89">
        <f t="shared" si="27"/>
        <v>0</v>
      </c>
      <c r="BH76" s="88"/>
      <c r="BI76" s="89">
        <f t="shared" si="28"/>
        <v>0</v>
      </c>
      <c r="BJ76" s="88"/>
      <c r="BK76" s="89">
        <f t="shared" si="29"/>
        <v>0</v>
      </c>
      <c r="BL76" s="102"/>
      <c r="BM76" s="5">
        <f t="shared" si="31"/>
        <v>0</v>
      </c>
      <c r="BN76" s="14">
        <f t="shared" si="30"/>
        <v>0</v>
      </c>
      <c r="BO76" s="91">
        <f t="shared" si="32"/>
        <v>0</v>
      </c>
      <c r="BP76" s="15">
        <f t="shared" si="33"/>
        <v>2</v>
      </c>
      <c r="BQ76" s="5">
        <f t="shared" si="34"/>
        <v>0</v>
      </c>
      <c r="BR76" s="240" t="str">
        <f t="shared" si="35"/>
        <v/>
      </c>
      <c r="BS76" s="240" t="str">
        <f t="shared" si="37"/>
        <v/>
      </c>
      <c r="BT76" s="240"/>
      <c r="BU76" s="82"/>
      <c r="BV76" s="82"/>
      <c r="BW76" s="82"/>
      <c r="BX76" s="82"/>
      <c r="BY76" s="21"/>
      <c r="CO76" s="119">
        <f t="shared" si="38"/>
        <v>4</v>
      </c>
      <c r="CP76" s="120" t="s">
        <v>107</v>
      </c>
      <c r="CQ76" s="97"/>
      <c r="CR76" s="97"/>
    </row>
    <row r="77" spans="1:96" ht="12.75" customHeight="1" x14ac:dyDescent="0.2">
      <c r="A77" s="3"/>
      <c r="B77" s="5">
        <f t="shared" si="36"/>
        <v>20</v>
      </c>
      <c r="C77" s="278"/>
      <c r="D77" s="279"/>
      <c r="E77" s="22"/>
      <c r="F77" s="88"/>
      <c r="G77" s="89">
        <f t="shared" si="1"/>
        <v>0</v>
      </c>
      <c r="H77" s="88"/>
      <c r="I77" s="89">
        <f t="shared" si="2"/>
        <v>0</v>
      </c>
      <c r="J77" s="88"/>
      <c r="K77" s="89">
        <f t="shared" si="3"/>
        <v>0</v>
      </c>
      <c r="L77" s="88"/>
      <c r="M77" s="89">
        <f t="shared" si="4"/>
        <v>0</v>
      </c>
      <c r="N77" s="88"/>
      <c r="O77" s="89">
        <f t="shared" si="5"/>
        <v>0</v>
      </c>
      <c r="P77" s="88"/>
      <c r="Q77" s="89">
        <f t="shared" si="6"/>
        <v>0</v>
      </c>
      <c r="R77" s="88"/>
      <c r="S77" s="89">
        <f t="shared" si="7"/>
        <v>0</v>
      </c>
      <c r="T77" s="88"/>
      <c r="U77" s="89">
        <f t="shared" si="8"/>
        <v>0</v>
      </c>
      <c r="V77" s="88"/>
      <c r="W77" s="89">
        <f t="shared" si="9"/>
        <v>0</v>
      </c>
      <c r="X77" s="88"/>
      <c r="Y77" s="89">
        <f t="shared" si="10"/>
        <v>0</v>
      </c>
      <c r="Z77" s="88"/>
      <c r="AA77" s="89">
        <f t="shared" si="11"/>
        <v>0</v>
      </c>
      <c r="AB77" s="88"/>
      <c r="AC77" s="89">
        <f t="shared" si="12"/>
        <v>0</v>
      </c>
      <c r="AD77" s="88"/>
      <c r="AE77" s="89">
        <f t="shared" si="13"/>
        <v>0</v>
      </c>
      <c r="AF77" s="88"/>
      <c r="AG77" s="89">
        <f t="shared" si="14"/>
        <v>0</v>
      </c>
      <c r="AH77" s="88"/>
      <c r="AI77" s="89">
        <f t="shared" si="15"/>
        <v>0</v>
      </c>
      <c r="AJ77" s="88"/>
      <c r="AK77" s="89">
        <f t="shared" si="16"/>
        <v>0</v>
      </c>
      <c r="AL77" s="88"/>
      <c r="AM77" s="89">
        <f t="shared" si="17"/>
        <v>0</v>
      </c>
      <c r="AN77" s="88"/>
      <c r="AO77" s="89">
        <f t="shared" si="18"/>
        <v>0</v>
      </c>
      <c r="AP77" s="88"/>
      <c r="AQ77" s="89">
        <f t="shared" si="19"/>
        <v>0</v>
      </c>
      <c r="AR77" s="88"/>
      <c r="AS77" s="89">
        <f t="shared" si="20"/>
        <v>0</v>
      </c>
      <c r="AT77" s="88"/>
      <c r="AU77" s="89">
        <f t="shared" si="21"/>
        <v>0</v>
      </c>
      <c r="AV77" s="88"/>
      <c r="AW77" s="89">
        <f t="shared" si="22"/>
        <v>0</v>
      </c>
      <c r="AX77" s="88"/>
      <c r="AY77" s="89">
        <f t="shared" si="23"/>
        <v>0</v>
      </c>
      <c r="AZ77" s="88"/>
      <c r="BA77" s="89">
        <f t="shared" si="24"/>
        <v>0</v>
      </c>
      <c r="BB77" s="88"/>
      <c r="BC77" s="89">
        <f t="shared" si="25"/>
        <v>0</v>
      </c>
      <c r="BD77" s="88"/>
      <c r="BE77" s="89">
        <f t="shared" si="26"/>
        <v>0</v>
      </c>
      <c r="BF77" s="88"/>
      <c r="BG77" s="89">
        <f t="shared" si="27"/>
        <v>0</v>
      </c>
      <c r="BH77" s="88"/>
      <c r="BI77" s="89">
        <f t="shared" si="28"/>
        <v>0</v>
      </c>
      <c r="BJ77" s="88"/>
      <c r="BK77" s="89">
        <f t="shared" si="29"/>
        <v>0</v>
      </c>
      <c r="BL77" s="102"/>
      <c r="BM77" s="5">
        <f t="shared" si="31"/>
        <v>0</v>
      </c>
      <c r="BN77" s="14">
        <f t="shared" si="30"/>
        <v>0</v>
      </c>
      <c r="BO77" s="91">
        <f t="shared" si="32"/>
        <v>0</v>
      </c>
      <c r="BP77" s="15">
        <f t="shared" si="33"/>
        <v>2</v>
      </c>
      <c r="BQ77" s="5">
        <f t="shared" si="34"/>
        <v>0</v>
      </c>
      <c r="BR77" s="240" t="str">
        <f t="shared" si="35"/>
        <v/>
      </c>
      <c r="BS77" s="240" t="str">
        <f t="shared" si="37"/>
        <v/>
      </c>
      <c r="BT77" s="240"/>
      <c r="BU77" s="82"/>
      <c r="BV77" s="82"/>
      <c r="BW77" s="82"/>
      <c r="BX77" s="82"/>
      <c r="BY77" s="21"/>
      <c r="CO77" s="119">
        <f t="shared" si="38"/>
        <v>5</v>
      </c>
      <c r="CP77" s="120" t="s">
        <v>41</v>
      </c>
      <c r="CQ77" s="97"/>
      <c r="CR77" s="97"/>
    </row>
    <row r="78" spans="1:96" ht="12.75" customHeight="1" x14ac:dyDescent="0.2">
      <c r="A78" s="3"/>
      <c r="B78" s="5">
        <f t="shared" si="36"/>
        <v>21</v>
      </c>
      <c r="C78" s="278"/>
      <c r="D78" s="279"/>
      <c r="E78" s="22"/>
      <c r="F78" s="88"/>
      <c r="G78" s="89">
        <f t="shared" si="1"/>
        <v>0</v>
      </c>
      <c r="H78" s="88"/>
      <c r="I78" s="89">
        <f t="shared" si="2"/>
        <v>0</v>
      </c>
      <c r="J78" s="88"/>
      <c r="K78" s="89">
        <f t="shared" si="3"/>
        <v>0</v>
      </c>
      <c r="L78" s="88"/>
      <c r="M78" s="89">
        <f t="shared" si="4"/>
        <v>0</v>
      </c>
      <c r="N78" s="88"/>
      <c r="O78" s="89">
        <f t="shared" si="5"/>
        <v>0</v>
      </c>
      <c r="P78" s="88"/>
      <c r="Q78" s="89">
        <f t="shared" si="6"/>
        <v>0</v>
      </c>
      <c r="R78" s="88"/>
      <c r="S78" s="89">
        <f t="shared" si="7"/>
        <v>0</v>
      </c>
      <c r="T78" s="88"/>
      <c r="U78" s="89">
        <f t="shared" si="8"/>
        <v>0</v>
      </c>
      <c r="V78" s="88"/>
      <c r="W78" s="89">
        <f t="shared" si="9"/>
        <v>0</v>
      </c>
      <c r="X78" s="88"/>
      <c r="Y78" s="89">
        <f t="shared" si="10"/>
        <v>0</v>
      </c>
      <c r="Z78" s="88"/>
      <c r="AA78" s="89">
        <f t="shared" si="11"/>
        <v>0</v>
      </c>
      <c r="AB78" s="88"/>
      <c r="AC78" s="89">
        <f t="shared" si="12"/>
        <v>0</v>
      </c>
      <c r="AD78" s="88"/>
      <c r="AE78" s="89">
        <f t="shared" si="13"/>
        <v>0</v>
      </c>
      <c r="AF78" s="88"/>
      <c r="AG78" s="89">
        <f t="shared" si="14"/>
        <v>0</v>
      </c>
      <c r="AH78" s="88"/>
      <c r="AI78" s="89">
        <f t="shared" si="15"/>
        <v>0</v>
      </c>
      <c r="AJ78" s="88"/>
      <c r="AK78" s="89">
        <f t="shared" si="16"/>
        <v>0</v>
      </c>
      <c r="AL78" s="88"/>
      <c r="AM78" s="89">
        <f t="shared" si="17"/>
        <v>0</v>
      </c>
      <c r="AN78" s="88"/>
      <c r="AO78" s="89">
        <f t="shared" si="18"/>
        <v>0</v>
      </c>
      <c r="AP78" s="88"/>
      <c r="AQ78" s="89">
        <f t="shared" si="19"/>
        <v>0</v>
      </c>
      <c r="AR78" s="88"/>
      <c r="AS78" s="89">
        <f t="shared" si="20"/>
        <v>0</v>
      </c>
      <c r="AT78" s="88"/>
      <c r="AU78" s="89">
        <f t="shared" si="21"/>
        <v>0</v>
      </c>
      <c r="AV78" s="88"/>
      <c r="AW78" s="89">
        <f t="shared" si="22"/>
        <v>0</v>
      </c>
      <c r="AX78" s="88"/>
      <c r="AY78" s="89">
        <f t="shared" si="23"/>
        <v>0</v>
      </c>
      <c r="AZ78" s="88"/>
      <c r="BA78" s="89">
        <f t="shared" si="24"/>
        <v>0</v>
      </c>
      <c r="BB78" s="88"/>
      <c r="BC78" s="89">
        <f t="shared" si="25"/>
        <v>0</v>
      </c>
      <c r="BD78" s="88"/>
      <c r="BE78" s="89">
        <f t="shared" si="26"/>
        <v>0</v>
      </c>
      <c r="BF78" s="88"/>
      <c r="BG78" s="89">
        <f t="shared" si="27"/>
        <v>0</v>
      </c>
      <c r="BH78" s="88"/>
      <c r="BI78" s="89">
        <f t="shared" si="28"/>
        <v>0</v>
      </c>
      <c r="BJ78" s="88"/>
      <c r="BK78" s="89">
        <f t="shared" si="29"/>
        <v>0</v>
      </c>
      <c r="BL78" s="102"/>
      <c r="BM78" s="5">
        <f t="shared" si="31"/>
        <v>0</v>
      </c>
      <c r="BN78" s="14">
        <f t="shared" si="30"/>
        <v>0</v>
      </c>
      <c r="BO78" s="91">
        <f t="shared" si="32"/>
        <v>0</v>
      </c>
      <c r="BP78" s="15">
        <f t="shared" si="33"/>
        <v>2</v>
      </c>
      <c r="BQ78" s="5">
        <f t="shared" si="34"/>
        <v>0</v>
      </c>
      <c r="BR78" s="240" t="str">
        <f t="shared" si="35"/>
        <v/>
      </c>
      <c r="BS78" s="240" t="str">
        <f t="shared" si="37"/>
        <v/>
      </c>
      <c r="BT78" s="240"/>
      <c r="BU78" s="82"/>
      <c r="BV78" s="82"/>
      <c r="BW78" s="82"/>
      <c r="BX78" s="82"/>
      <c r="BY78" s="21"/>
      <c r="CO78" s="119">
        <f t="shared" si="38"/>
        <v>6</v>
      </c>
      <c r="CP78" s="121" t="s">
        <v>108</v>
      </c>
      <c r="CQ78" s="97"/>
      <c r="CR78" s="97"/>
    </row>
    <row r="79" spans="1:96" ht="12.75" customHeight="1" x14ac:dyDescent="0.2">
      <c r="A79" s="3"/>
      <c r="B79" s="5">
        <f t="shared" si="36"/>
        <v>22</v>
      </c>
      <c r="C79" s="278"/>
      <c r="D79" s="279"/>
      <c r="E79" s="22"/>
      <c r="F79" s="88"/>
      <c r="G79" s="89">
        <f t="shared" si="1"/>
        <v>0</v>
      </c>
      <c r="H79" s="88"/>
      <c r="I79" s="89">
        <f t="shared" si="2"/>
        <v>0</v>
      </c>
      <c r="J79" s="88"/>
      <c r="K79" s="89">
        <f t="shared" si="3"/>
        <v>0</v>
      </c>
      <c r="L79" s="88"/>
      <c r="M79" s="89">
        <f t="shared" si="4"/>
        <v>0</v>
      </c>
      <c r="N79" s="88"/>
      <c r="O79" s="89">
        <f t="shared" si="5"/>
        <v>0</v>
      </c>
      <c r="P79" s="88"/>
      <c r="Q79" s="89">
        <f t="shared" si="6"/>
        <v>0</v>
      </c>
      <c r="R79" s="88"/>
      <c r="S79" s="89">
        <f t="shared" si="7"/>
        <v>0</v>
      </c>
      <c r="T79" s="88"/>
      <c r="U79" s="89">
        <f t="shared" si="8"/>
        <v>0</v>
      </c>
      <c r="V79" s="88"/>
      <c r="W79" s="89">
        <f t="shared" si="9"/>
        <v>0</v>
      </c>
      <c r="X79" s="88"/>
      <c r="Y79" s="89">
        <f t="shared" si="10"/>
        <v>0</v>
      </c>
      <c r="Z79" s="88"/>
      <c r="AA79" s="89">
        <f t="shared" si="11"/>
        <v>0</v>
      </c>
      <c r="AB79" s="88"/>
      <c r="AC79" s="89">
        <f t="shared" si="12"/>
        <v>0</v>
      </c>
      <c r="AD79" s="88"/>
      <c r="AE79" s="89">
        <f t="shared" si="13"/>
        <v>0</v>
      </c>
      <c r="AF79" s="88"/>
      <c r="AG79" s="89">
        <f t="shared" si="14"/>
        <v>0</v>
      </c>
      <c r="AH79" s="88"/>
      <c r="AI79" s="89">
        <f t="shared" si="15"/>
        <v>0</v>
      </c>
      <c r="AJ79" s="88"/>
      <c r="AK79" s="89">
        <f t="shared" si="16"/>
        <v>0</v>
      </c>
      <c r="AL79" s="88"/>
      <c r="AM79" s="89">
        <f t="shared" si="17"/>
        <v>0</v>
      </c>
      <c r="AN79" s="88"/>
      <c r="AO79" s="89">
        <f t="shared" si="18"/>
        <v>0</v>
      </c>
      <c r="AP79" s="88"/>
      <c r="AQ79" s="89">
        <f t="shared" si="19"/>
        <v>0</v>
      </c>
      <c r="AR79" s="88"/>
      <c r="AS79" s="89">
        <f t="shared" si="20"/>
        <v>0</v>
      </c>
      <c r="AT79" s="88"/>
      <c r="AU79" s="89">
        <f t="shared" si="21"/>
        <v>0</v>
      </c>
      <c r="AV79" s="88"/>
      <c r="AW79" s="89">
        <f t="shared" si="22"/>
        <v>0</v>
      </c>
      <c r="AX79" s="88"/>
      <c r="AY79" s="89">
        <f t="shared" si="23"/>
        <v>0</v>
      </c>
      <c r="AZ79" s="88"/>
      <c r="BA79" s="89">
        <f t="shared" si="24"/>
        <v>0</v>
      </c>
      <c r="BB79" s="88"/>
      <c r="BC79" s="89">
        <f t="shared" si="25"/>
        <v>0</v>
      </c>
      <c r="BD79" s="88"/>
      <c r="BE79" s="89">
        <f t="shared" si="26"/>
        <v>0</v>
      </c>
      <c r="BF79" s="88"/>
      <c r="BG79" s="89">
        <f t="shared" si="27"/>
        <v>0</v>
      </c>
      <c r="BH79" s="88"/>
      <c r="BI79" s="89">
        <f t="shared" si="28"/>
        <v>0</v>
      </c>
      <c r="BJ79" s="88"/>
      <c r="BK79" s="89">
        <f t="shared" si="29"/>
        <v>0</v>
      </c>
      <c r="BL79" s="102"/>
      <c r="BM79" s="5">
        <f t="shared" si="31"/>
        <v>0</v>
      </c>
      <c r="BN79" s="14">
        <f t="shared" si="30"/>
        <v>0</v>
      </c>
      <c r="BO79" s="91">
        <f t="shared" si="32"/>
        <v>0</v>
      </c>
      <c r="BP79" s="15">
        <f t="shared" si="33"/>
        <v>2</v>
      </c>
      <c r="BQ79" s="5">
        <f t="shared" si="34"/>
        <v>0</v>
      </c>
      <c r="BR79" s="240" t="str">
        <f t="shared" si="35"/>
        <v/>
      </c>
      <c r="BS79" s="240" t="str">
        <f t="shared" si="37"/>
        <v/>
      </c>
      <c r="BT79" s="240"/>
      <c r="BU79" s="82"/>
      <c r="BV79" s="82"/>
      <c r="BW79" s="82"/>
      <c r="BX79" s="82"/>
      <c r="BY79" s="21"/>
      <c r="CO79" s="119">
        <f t="shared" si="38"/>
        <v>7</v>
      </c>
      <c r="CP79" s="120" t="s">
        <v>42</v>
      </c>
    </row>
    <row r="80" spans="1:96" ht="12.75" customHeight="1" x14ac:dyDescent="0.2">
      <c r="A80" s="3"/>
      <c r="B80" s="5">
        <f t="shared" si="36"/>
        <v>23</v>
      </c>
      <c r="C80" s="278"/>
      <c r="D80" s="279"/>
      <c r="E80" s="22"/>
      <c r="F80" s="88"/>
      <c r="G80" s="89">
        <f t="shared" si="1"/>
        <v>0</v>
      </c>
      <c r="H80" s="88"/>
      <c r="I80" s="89">
        <f t="shared" si="2"/>
        <v>0</v>
      </c>
      <c r="J80" s="88"/>
      <c r="K80" s="89">
        <f t="shared" si="3"/>
        <v>0</v>
      </c>
      <c r="L80" s="88"/>
      <c r="M80" s="89">
        <f t="shared" si="4"/>
        <v>0</v>
      </c>
      <c r="N80" s="88"/>
      <c r="O80" s="89">
        <f t="shared" si="5"/>
        <v>0</v>
      </c>
      <c r="P80" s="88"/>
      <c r="Q80" s="89">
        <f t="shared" si="6"/>
        <v>0</v>
      </c>
      <c r="R80" s="88"/>
      <c r="S80" s="89">
        <f t="shared" si="7"/>
        <v>0</v>
      </c>
      <c r="T80" s="88"/>
      <c r="U80" s="89">
        <f t="shared" si="8"/>
        <v>0</v>
      </c>
      <c r="V80" s="88"/>
      <c r="W80" s="89">
        <f t="shared" si="9"/>
        <v>0</v>
      </c>
      <c r="X80" s="88"/>
      <c r="Y80" s="89">
        <f t="shared" si="10"/>
        <v>0</v>
      </c>
      <c r="Z80" s="88"/>
      <c r="AA80" s="89">
        <f t="shared" si="11"/>
        <v>0</v>
      </c>
      <c r="AB80" s="88"/>
      <c r="AC80" s="89">
        <f t="shared" si="12"/>
        <v>0</v>
      </c>
      <c r="AD80" s="88"/>
      <c r="AE80" s="89">
        <f t="shared" si="13"/>
        <v>0</v>
      </c>
      <c r="AF80" s="88"/>
      <c r="AG80" s="89">
        <f t="shared" si="14"/>
        <v>0</v>
      </c>
      <c r="AH80" s="88"/>
      <c r="AI80" s="89">
        <f t="shared" si="15"/>
        <v>0</v>
      </c>
      <c r="AJ80" s="88"/>
      <c r="AK80" s="89">
        <f t="shared" si="16"/>
        <v>0</v>
      </c>
      <c r="AL80" s="88"/>
      <c r="AM80" s="89">
        <f t="shared" si="17"/>
        <v>0</v>
      </c>
      <c r="AN80" s="88"/>
      <c r="AO80" s="89">
        <f t="shared" si="18"/>
        <v>0</v>
      </c>
      <c r="AP80" s="88"/>
      <c r="AQ80" s="89">
        <f t="shared" si="19"/>
        <v>0</v>
      </c>
      <c r="AR80" s="88"/>
      <c r="AS80" s="89">
        <f t="shared" si="20"/>
        <v>0</v>
      </c>
      <c r="AT80" s="88"/>
      <c r="AU80" s="89">
        <f t="shared" si="21"/>
        <v>0</v>
      </c>
      <c r="AV80" s="88"/>
      <c r="AW80" s="89">
        <f t="shared" si="22"/>
        <v>0</v>
      </c>
      <c r="AX80" s="88"/>
      <c r="AY80" s="89">
        <f t="shared" si="23"/>
        <v>0</v>
      </c>
      <c r="AZ80" s="88"/>
      <c r="BA80" s="89">
        <f t="shared" si="24"/>
        <v>0</v>
      </c>
      <c r="BB80" s="88"/>
      <c r="BC80" s="89">
        <f t="shared" si="25"/>
        <v>0</v>
      </c>
      <c r="BD80" s="88"/>
      <c r="BE80" s="89">
        <f t="shared" si="26"/>
        <v>0</v>
      </c>
      <c r="BF80" s="88"/>
      <c r="BG80" s="89">
        <f t="shared" si="27"/>
        <v>0</v>
      </c>
      <c r="BH80" s="88"/>
      <c r="BI80" s="89">
        <f t="shared" si="28"/>
        <v>0</v>
      </c>
      <c r="BJ80" s="88"/>
      <c r="BK80" s="89">
        <f t="shared" si="29"/>
        <v>0</v>
      </c>
      <c r="BL80" s="102"/>
      <c r="BM80" s="5">
        <f t="shared" si="31"/>
        <v>0</v>
      </c>
      <c r="BN80" s="14">
        <f t="shared" si="30"/>
        <v>0</v>
      </c>
      <c r="BO80" s="91">
        <f t="shared" si="32"/>
        <v>0</v>
      </c>
      <c r="BP80" s="15">
        <f t="shared" si="33"/>
        <v>2</v>
      </c>
      <c r="BQ80" s="5">
        <f t="shared" si="34"/>
        <v>0</v>
      </c>
      <c r="BR80" s="240" t="str">
        <f t="shared" si="35"/>
        <v/>
      </c>
      <c r="BS80" s="240" t="str">
        <f t="shared" si="37"/>
        <v/>
      </c>
      <c r="BT80" s="240"/>
      <c r="BU80" s="82"/>
      <c r="BV80" s="82"/>
      <c r="BW80" s="82"/>
      <c r="BX80" s="82"/>
      <c r="BY80" s="21"/>
      <c r="CO80" s="119">
        <f t="shared" si="38"/>
        <v>8</v>
      </c>
      <c r="CP80" s="120" t="s">
        <v>109</v>
      </c>
    </row>
    <row r="81" spans="1:94" ht="12.75" customHeight="1" x14ac:dyDescent="0.2">
      <c r="A81" s="3"/>
      <c r="B81" s="5">
        <f t="shared" si="36"/>
        <v>24</v>
      </c>
      <c r="C81" s="278"/>
      <c r="D81" s="279"/>
      <c r="E81" s="22"/>
      <c r="F81" s="88"/>
      <c r="G81" s="89">
        <f t="shared" si="1"/>
        <v>0</v>
      </c>
      <c r="H81" s="88"/>
      <c r="I81" s="89">
        <f t="shared" si="2"/>
        <v>0</v>
      </c>
      <c r="J81" s="88"/>
      <c r="K81" s="89">
        <f t="shared" si="3"/>
        <v>0</v>
      </c>
      <c r="L81" s="88"/>
      <c r="M81" s="89">
        <f t="shared" si="4"/>
        <v>0</v>
      </c>
      <c r="N81" s="88"/>
      <c r="O81" s="89">
        <f t="shared" si="5"/>
        <v>0</v>
      </c>
      <c r="P81" s="88"/>
      <c r="Q81" s="89">
        <f t="shared" si="6"/>
        <v>0</v>
      </c>
      <c r="R81" s="88"/>
      <c r="S81" s="89">
        <f t="shared" si="7"/>
        <v>0</v>
      </c>
      <c r="T81" s="88"/>
      <c r="U81" s="89">
        <f t="shared" si="8"/>
        <v>0</v>
      </c>
      <c r="V81" s="88"/>
      <c r="W81" s="89">
        <f t="shared" si="9"/>
        <v>0</v>
      </c>
      <c r="X81" s="88"/>
      <c r="Y81" s="89">
        <f t="shared" si="10"/>
        <v>0</v>
      </c>
      <c r="Z81" s="88"/>
      <c r="AA81" s="89">
        <f t="shared" si="11"/>
        <v>0</v>
      </c>
      <c r="AB81" s="88"/>
      <c r="AC81" s="89">
        <f t="shared" si="12"/>
        <v>0</v>
      </c>
      <c r="AD81" s="88"/>
      <c r="AE81" s="89">
        <f t="shared" si="13"/>
        <v>0</v>
      </c>
      <c r="AF81" s="88"/>
      <c r="AG81" s="89">
        <f t="shared" si="14"/>
        <v>0</v>
      </c>
      <c r="AH81" s="88"/>
      <c r="AI81" s="89">
        <f t="shared" si="15"/>
        <v>0</v>
      </c>
      <c r="AJ81" s="88"/>
      <c r="AK81" s="89">
        <f t="shared" si="16"/>
        <v>0</v>
      </c>
      <c r="AL81" s="88"/>
      <c r="AM81" s="89">
        <f t="shared" si="17"/>
        <v>0</v>
      </c>
      <c r="AN81" s="88"/>
      <c r="AO81" s="89">
        <f t="shared" si="18"/>
        <v>0</v>
      </c>
      <c r="AP81" s="88"/>
      <c r="AQ81" s="89">
        <f t="shared" si="19"/>
        <v>0</v>
      </c>
      <c r="AR81" s="88"/>
      <c r="AS81" s="89">
        <f t="shared" si="20"/>
        <v>0</v>
      </c>
      <c r="AT81" s="88"/>
      <c r="AU81" s="89">
        <f t="shared" si="21"/>
        <v>0</v>
      </c>
      <c r="AV81" s="88"/>
      <c r="AW81" s="89">
        <f t="shared" si="22"/>
        <v>0</v>
      </c>
      <c r="AX81" s="88"/>
      <c r="AY81" s="89">
        <f t="shared" si="23"/>
        <v>0</v>
      </c>
      <c r="AZ81" s="88"/>
      <c r="BA81" s="89">
        <f t="shared" si="24"/>
        <v>0</v>
      </c>
      <c r="BB81" s="88"/>
      <c r="BC81" s="89">
        <f t="shared" si="25"/>
        <v>0</v>
      </c>
      <c r="BD81" s="88"/>
      <c r="BE81" s="89">
        <f t="shared" si="26"/>
        <v>0</v>
      </c>
      <c r="BF81" s="88"/>
      <c r="BG81" s="89">
        <f t="shared" si="27"/>
        <v>0</v>
      </c>
      <c r="BH81" s="88"/>
      <c r="BI81" s="89">
        <f t="shared" si="28"/>
        <v>0</v>
      </c>
      <c r="BJ81" s="88"/>
      <c r="BK81" s="89">
        <f t="shared" si="29"/>
        <v>0</v>
      </c>
      <c r="BL81" s="102"/>
      <c r="BM81" s="5">
        <f t="shared" si="31"/>
        <v>0</v>
      </c>
      <c r="BN81" s="14">
        <f t="shared" si="30"/>
        <v>0</v>
      </c>
      <c r="BO81" s="91">
        <f t="shared" si="32"/>
        <v>0</v>
      </c>
      <c r="BP81" s="15">
        <f t="shared" si="33"/>
        <v>2</v>
      </c>
      <c r="BQ81" s="5">
        <f t="shared" si="34"/>
        <v>0</v>
      </c>
      <c r="BR81" s="240" t="str">
        <f t="shared" si="35"/>
        <v/>
      </c>
      <c r="BS81" s="240" t="str">
        <f t="shared" si="37"/>
        <v/>
      </c>
      <c r="BT81" s="240"/>
      <c r="BU81" s="82"/>
      <c r="BV81" s="82"/>
      <c r="BW81" s="82"/>
      <c r="BX81" s="82"/>
      <c r="BY81" s="21"/>
      <c r="CO81" s="119">
        <f t="shared" si="38"/>
        <v>9</v>
      </c>
      <c r="CP81" s="122" t="s">
        <v>110</v>
      </c>
    </row>
    <row r="82" spans="1:94" ht="12.75" customHeight="1" x14ac:dyDescent="0.2">
      <c r="A82" s="3"/>
      <c r="B82" s="5">
        <f t="shared" si="36"/>
        <v>25</v>
      </c>
      <c r="C82" s="278"/>
      <c r="D82" s="279"/>
      <c r="E82" s="22"/>
      <c r="F82" s="88"/>
      <c r="G82" s="89">
        <f t="shared" si="1"/>
        <v>0</v>
      </c>
      <c r="H82" s="88"/>
      <c r="I82" s="89">
        <f t="shared" si="2"/>
        <v>0</v>
      </c>
      <c r="J82" s="88"/>
      <c r="K82" s="89">
        <f t="shared" si="3"/>
        <v>0</v>
      </c>
      <c r="L82" s="88"/>
      <c r="M82" s="89">
        <f t="shared" si="4"/>
        <v>0</v>
      </c>
      <c r="N82" s="88"/>
      <c r="O82" s="89">
        <f t="shared" si="5"/>
        <v>0</v>
      </c>
      <c r="P82" s="88"/>
      <c r="Q82" s="89">
        <f t="shared" si="6"/>
        <v>0</v>
      </c>
      <c r="R82" s="88"/>
      <c r="S82" s="89">
        <f t="shared" si="7"/>
        <v>0</v>
      </c>
      <c r="T82" s="88"/>
      <c r="U82" s="89">
        <f t="shared" si="8"/>
        <v>0</v>
      </c>
      <c r="V82" s="88"/>
      <c r="W82" s="89">
        <f t="shared" si="9"/>
        <v>0</v>
      </c>
      <c r="X82" s="88"/>
      <c r="Y82" s="89">
        <f t="shared" si="10"/>
        <v>0</v>
      </c>
      <c r="Z82" s="88"/>
      <c r="AA82" s="89">
        <f t="shared" si="11"/>
        <v>0</v>
      </c>
      <c r="AB82" s="88"/>
      <c r="AC82" s="89">
        <f t="shared" si="12"/>
        <v>0</v>
      </c>
      <c r="AD82" s="88"/>
      <c r="AE82" s="89">
        <f t="shared" si="13"/>
        <v>0</v>
      </c>
      <c r="AF82" s="88"/>
      <c r="AG82" s="89">
        <f t="shared" si="14"/>
        <v>0</v>
      </c>
      <c r="AH82" s="88"/>
      <c r="AI82" s="89">
        <f t="shared" si="15"/>
        <v>0</v>
      </c>
      <c r="AJ82" s="88"/>
      <c r="AK82" s="89">
        <f t="shared" si="16"/>
        <v>0</v>
      </c>
      <c r="AL82" s="88"/>
      <c r="AM82" s="89">
        <f t="shared" si="17"/>
        <v>0</v>
      </c>
      <c r="AN82" s="88"/>
      <c r="AO82" s="89">
        <f t="shared" si="18"/>
        <v>0</v>
      </c>
      <c r="AP82" s="88"/>
      <c r="AQ82" s="89">
        <f t="shared" si="19"/>
        <v>0</v>
      </c>
      <c r="AR82" s="88"/>
      <c r="AS82" s="89">
        <f t="shared" si="20"/>
        <v>0</v>
      </c>
      <c r="AT82" s="88"/>
      <c r="AU82" s="89">
        <f t="shared" si="21"/>
        <v>0</v>
      </c>
      <c r="AV82" s="88"/>
      <c r="AW82" s="89">
        <f t="shared" si="22"/>
        <v>0</v>
      </c>
      <c r="AX82" s="88"/>
      <c r="AY82" s="89">
        <f t="shared" si="23"/>
        <v>0</v>
      </c>
      <c r="AZ82" s="88"/>
      <c r="BA82" s="89">
        <f t="shared" si="24"/>
        <v>0</v>
      </c>
      <c r="BB82" s="88"/>
      <c r="BC82" s="89">
        <f t="shared" si="25"/>
        <v>0</v>
      </c>
      <c r="BD82" s="88"/>
      <c r="BE82" s="89">
        <f t="shared" si="26"/>
        <v>0</v>
      </c>
      <c r="BF82" s="88"/>
      <c r="BG82" s="89">
        <f t="shared" si="27"/>
        <v>0</v>
      </c>
      <c r="BH82" s="88"/>
      <c r="BI82" s="89">
        <f t="shared" si="28"/>
        <v>0</v>
      </c>
      <c r="BJ82" s="88"/>
      <c r="BK82" s="89">
        <f t="shared" si="29"/>
        <v>0</v>
      </c>
      <c r="BL82" s="102"/>
      <c r="BM82" s="5">
        <f t="shared" si="31"/>
        <v>0</v>
      </c>
      <c r="BN82" s="14">
        <f t="shared" si="30"/>
        <v>0</v>
      </c>
      <c r="BO82" s="91">
        <f t="shared" si="32"/>
        <v>0</v>
      </c>
      <c r="BP82" s="15">
        <f t="shared" si="33"/>
        <v>2</v>
      </c>
      <c r="BQ82" s="5">
        <f t="shared" si="34"/>
        <v>0</v>
      </c>
      <c r="BR82" s="240" t="str">
        <f t="shared" si="35"/>
        <v/>
      </c>
      <c r="BS82" s="240" t="str">
        <f t="shared" si="37"/>
        <v/>
      </c>
      <c r="BT82" s="240"/>
      <c r="BU82" s="82"/>
      <c r="BV82" s="82"/>
      <c r="BW82" s="82"/>
      <c r="BX82" s="82"/>
      <c r="BY82" s="21"/>
      <c r="CO82" s="119">
        <f t="shared" si="38"/>
        <v>10</v>
      </c>
      <c r="CP82" s="122" t="s">
        <v>43</v>
      </c>
    </row>
    <row r="83" spans="1:94" ht="12.75" customHeight="1" x14ac:dyDescent="0.2">
      <c r="A83" s="3"/>
      <c r="B83" s="5">
        <f t="shared" si="36"/>
        <v>26</v>
      </c>
      <c r="C83" s="278"/>
      <c r="D83" s="279"/>
      <c r="E83" s="22"/>
      <c r="F83" s="88"/>
      <c r="G83" s="89">
        <f t="shared" si="1"/>
        <v>0</v>
      </c>
      <c r="H83" s="88"/>
      <c r="I83" s="89">
        <f t="shared" si="2"/>
        <v>0</v>
      </c>
      <c r="J83" s="88"/>
      <c r="K83" s="89">
        <f t="shared" si="3"/>
        <v>0</v>
      </c>
      <c r="L83" s="88"/>
      <c r="M83" s="89">
        <f t="shared" si="4"/>
        <v>0</v>
      </c>
      <c r="N83" s="88"/>
      <c r="O83" s="89">
        <f t="shared" si="5"/>
        <v>0</v>
      </c>
      <c r="P83" s="88"/>
      <c r="Q83" s="89">
        <f t="shared" si="6"/>
        <v>0</v>
      </c>
      <c r="R83" s="88"/>
      <c r="S83" s="89">
        <f t="shared" si="7"/>
        <v>0</v>
      </c>
      <c r="T83" s="88"/>
      <c r="U83" s="89">
        <f t="shared" si="8"/>
        <v>0</v>
      </c>
      <c r="V83" s="88"/>
      <c r="W83" s="89">
        <f t="shared" si="9"/>
        <v>0</v>
      </c>
      <c r="X83" s="88"/>
      <c r="Y83" s="89">
        <f t="shared" si="10"/>
        <v>0</v>
      </c>
      <c r="Z83" s="88"/>
      <c r="AA83" s="89">
        <f t="shared" si="11"/>
        <v>0</v>
      </c>
      <c r="AB83" s="88"/>
      <c r="AC83" s="89">
        <f t="shared" si="12"/>
        <v>0</v>
      </c>
      <c r="AD83" s="88"/>
      <c r="AE83" s="89">
        <f t="shared" si="13"/>
        <v>0</v>
      </c>
      <c r="AF83" s="88"/>
      <c r="AG83" s="89">
        <f t="shared" si="14"/>
        <v>0</v>
      </c>
      <c r="AH83" s="88"/>
      <c r="AI83" s="89">
        <f t="shared" si="15"/>
        <v>0</v>
      </c>
      <c r="AJ83" s="88"/>
      <c r="AK83" s="89">
        <f t="shared" si="16"/>
        <v>0</v>
      </c>
      <c r="AL83" s="88"/>
      <c r="AM83" s="89">
        <f t="shared" si="17"/>
        <v>0</v>
      </c>
      <c r="AN83" s="88"/>
      <c r="AO83" s="89">
        <f t="shared" si="18"/>
        <v>0</v>
      </c>
      <c r="AP83" s="88"/>
      <c r="AQ83" s="89">
        <f t="shared" si="19"/>
        <v>0</v>
      </c>
      <c r="AR83" s="88"/>
      <c r="AS83" s="89">
        <f t="shared" si="20"/>
        <v>0</v>
      </c>
      <c r="AT83" s="88"/>
      <c r="AU83" s="89">
        <f t="shared" si="21"/>
        <v>0</v>
      </c>
      <c r="AV83" s="88"/>
      <c r="AW83" s="89">
        <f t="shared" si="22"/>
        <v>0</v>
      </c>
      <c r="AX83" s="88"/>
      <c r="AY83" s="89">
        <f t="shared" si="23"/>
        <v>0</v>
      </c>
      <c r="AZ83" s="88"/>
      <c r="BA83" s="89">
        <f t="shared" si="24"/>
        <v>0</v>
      </c>
      <c r="BB83" s="88"/>
      <c r="BC83" s="89">
        <f t="shared" si="25"/>
        <v>0</v>
      </c>
      <c r="BD83" s="88"/>
      <c r="BE83" s="89">
        <f t="shared" si="26"/>
        <v>0</v>
      </c>
      <c r="BF83" s="88"/>
      <c r="BG83" s="89">
        <f t="shared" si="27"/>
        <v>0</v>
      </c>
      <c r="BH83" s="88"/>
      <c r="BI83" s="89">
        <f t="shared" si="28"/>
        <v>0</v>
      </c>
      <c r="BJ83" s="88"/>
      <c r="BK83" s="89">
        <f t="shared" si="29"/>
        <v>0</v>
      </c>
      <c r="BL83" s="102"/>
      <c r="BM83" s="5">
        <f t="shared" si="31"/>
        <v>0</v>
      </c>
      <c r="BN83" s="14">
        <f t="shared" si="30"/>
        <v>0</v>
      </c>
      <c r="BO83" s="91">
        <f t="shared" si="32"/>
        <v>0</v>
      </c>
      <c r="BP83" s="15">
        <f t="shared" si="33"/>
        <v>2</v>
      </c>
      <c r="BQ83" s="5">
        <f t="shared" si="34"/>
        <v>0</v>
      </c>
      <c r="BR83" s="240" t="str">
        <f t="shared" si="35"/>
        <v/>
      </c>
      <c r="BS83" s="240" t="str">
        <f t="shared" si="37"/>
        <v/>
      </c>
      <c r="BT83" s="240"/>
      <c r="BU83" s="82"/>
      <c r="BV83" s="82"/>
      <c r="BW83" s="82"/>
      <c r="BX83" s="82"/>
      <c r="BY83" s="21"/>
      <c r="CO83" s="119">
        <f t="shared" si="38"/>
        <v>11</v>
      </c>
      <c r="CP83" s="122" t="s">
        <v>111</v>
      </c>
    </row>
    <row r="84" spans="1:94" ht="12.75" customHeight="1" x14ac:dyDescent="0.2">
      <c r="A84" s="3"/>
      <c r="B84" s="5">
        <f t="shared" si="36"/>
        <v>27</v>
      </c>
      <c r="C84" s="278"/>
      <c r="D84" s="279"/>
      <c r="E84" s="22"/>
      <c r="F84" s="88"/>
      <c r="G84" s="89">
        <f t="shared" si="1"/>
        <v>0</v>
      </c>
      <c r="H84" s="88"/>
      <c r="I84" s="89">
        <f t="shared" si="2"/>
        <v>0</v>
      </c>
      <c r="J84" s="88"/>
      <c r="K84" s="89">
        <f t="shared" si="3"/>
        <v>0</v>
      </c>
      <c r="L84" s="88"/>
      <c r="M84" s="89">
        <f t="shared" si="4"/>
        <v>0</v>
      </c>
      <c r="N84" s="88"/>
      <c r="O84" s="89">
        <f t="shared" si="5"/>
        <v>0</v>
      </c>
      <c r="P84" s="88"/>
      <c r="Q84" s="89">
        <f t="shared" si="6"/>
        <v>0</v>
      </c>
      <c r="R84" s="88"/>
      <c r="S84" s="89">
        <f t="shared" si="7"/>
        <v>0</v>
      </c>
      <c r="T84" s="88"/>
      <c r="U84" s="89">
        <f t="shared" si="8"/>
        <v>0</v>
      </c>
      <c r="V84" s="88"/>
      <c r="W84" s="89">
        <f t="shared" si="9"/>
        <v>0</v>
      </c>
      <c r="X84" s="88"/>
      <c r="Y84" s="89">
        <f t="shared" si="10"/>
        <v>0</v>
      </c>
      <c r="Z84" s="88"/>
      <c r="AA84" s="89">
        <f t="shared" si="11"/>
        <v>0</v>
      </c>
      <c r="AB84" s="88"/>
      <c r="AC84" s="89">
        <f t="shared" si="12"/>
        <v>0</v>
      </c>
      <c r="AD84" s="88"/>
      <c r="AE84" s="89">
        <f t="shared" si="13"/>
        <v>0</v>
      </c>
      <c r="AF84" s="88"/>
      <c r="AG84" s="89">
        <f t="shared" si="14"/>
        <v>0</v>
      </c>
      <c r="AH84" s="88"/>
      <c r="AI84" s="89">
        <f t="shared" si="15"/>
        <v>0</v>
      </c>
      <c r="AJ84" s="88"/>
      <c r="AK84" s="89">
        <f t="shared" si="16"/>
        <v>0</v>
      </c>
      <c r="AL84" s="88"/>
      <c r="AM84" s="89">
        <f t="shared" si="17"/>
        <v>0</v>
      </c>
      <c r="AN84" s="88"/>
      <c r="AO84" s="89">
        <f t="shared" si="18"/>
        <v>0</v>
      </c>
      <c r="AP84" s="88"/>
      <c r="AQ84" s="89">
        <f t="shared" si="19"/>
        <v>0</v>
      </c>
      <c r="AR84" s="88"/>
      <c r="AS84" s="89">
        <f t="shared" si="20"/>
        <v>0</v>
      </c>
      <c r="AT84" s="88"/>
      <c r="AU84" s="89">
        <f t="shared" si="21"/>
        <v>0</v>
      </c>
      <c r="AV84" s="88"/>
      <c r="AW84" s="89">
        <f t="shared" si="22"/>
        <v>0</v>
      </c>
      <c r="AX84" s="88"/>
      <c r="AY84" s="89">
        <f t="shared" si="23"/>
        <v>0</v>
      </c>
      <c r="AZ84" s="88"/>
      <c r="BA84" s="89">
        <f t="shared" si="24"/>
        <v>0</v>
      </c>
      <c r="BB84" s="88"/>
      <c r="BC84" s="89">
        <f t="shared" si="25"/>
        <v>0</v>
      </c>
      <c r="BD84" s="88"/>
      <c r="BE84" s="89">
        <f t="shared" si="26"/>
        <v>0</v>
      </c>
      <c r="BF84" s="88"/>
      <c r="BG84" s="89">
        <f t="shared" si="27"/>
        <v>0</v>
      </c>
      <c r="BH84" s="88"/>
      <c r="BI84" s="89">
        <f t="shared" si="28"/>
        <v>0</v>
      </c>
      <c r="BJ84" s="88"/>
      <c r="BK84" s="89">
        <f t="shared" si="29"/>
        <v>0</v>
      </c>
      <c r="BL84" s="102"/>
      <c r="BM84" s="5">
        <f t="shared" si="31"/>
        <v>0</v>
      </c>
      <c r="BN84" s="14">
        <f t="shared" si="30"/>
        <v>0</v>
      </c>
      <c r="BO84" s="91">
        <f t="shared" si="32"/>
        <v>0</v>
      </c>
      <c r="BP84" s="15">
        <f t="shared" si="33"/>
        <v>2</v>
      </c>
      <c r="BQ84" s="5">
        <f t="shared" si="34"/>
        <v>0</v>
      </c>
      <c r="BR84" s="240" t="str">
        <f t="shared" si="35"/>
        <v/>
      </c>
      <c r="BS84" s="240" t="str">
        <f t="shared" si="37"/>
        <v/>
      </c>
      <c r="BT84" s="240"/>
      <c r="BU84" s="82"/>
      <c r="BV84" s="82"/>
      <c r="BW84" s="82"/>
      <c r="BX84" s="82"/>
      <c r="BY84" s="21"/>
    </row>
    <row r="85" spans="1:94" ht="12.75" customHeight="1" x14ac:dyDescent="0.2">
      <c r="A85" s="3"/>
      <c r="B85" s="5">
        <f t="shared" si="36"/>
        <v>28</v>
      </c>
      <c r="C85" s="278"/>
      <c r="D85" s="279"/>
      <c r="E85" s="22"/>
      <c r="F85" s="88"/>
      <c r="G85" s="89">
        <f t="shared" si="1"/>
        <v>0</v>
      </c>
      <c r="H85" s="88"/>
      <c r="I85" s="89">
        <f t="shared" si="2"/>
        <v>0</v>
      </c>
      <c r="J85" s="88"/>
      <c r="K85" s="89">
        <f t="shared" si="3"/>
        <v>0</v>
      </c>
      <c r="L85" s="88"/>
      <c r="M85" s="89">
        <f t="shared" si="4"/>
        <v>0</v>
      </c>
      <c r="N85" s="88"/>
      <c r="O85" s="89">
        <f t="shared" si="5"/>
        <v>0</v>
      </c>
      <c r="P85" s="88"/>
      <c r="Q85" s="89">
        <f t="shared" si="6"/>
        <v>0</v>
      </c>
      <c r="R85" s="88"/>
      <c r="S85" s="89">
        <f t="shared" si="7"/>
        <v>0</v>
      </c>
      <c r="T85" s="88"/>
      <c r="U85" s="89">
        <f t="shared" si="8"/>
        <v>0</v>
      </c>
      <c r="V85" s="88"/>
      <c r="W85" s="89">
        <f t="shared" si="9"/>
        <v>0</v>
      </c>
      <c r="X85" s="88"/>
      <c r="Y85" s="89">
        <f t="shared" si="10"/>
        <v>0</v>
      </c>
      <c r="Z85" s="88"/>
      <c r="AA85" s="89">
        <f t="shared" si="11"/>
        <v>0</v>
      </c>
      <c r="AB85" s="88"/>
      <c r="AC85" s="89">
        <f t="shared" si="12"/>
        <v>0</v>
      </c>
      <c r="AD85" s="88"/>
      <c r="AE85" s="89">
        <f t="shared" si="13"/>
        <v>0</v>
      </c>
      <c r="AF85" s="88"/>
      <c r="AG85" s="89">
        <f t="shared" si="14"/>
        <v>0</v>
      </c>
      <c r="AH85" s="88"/>
      <c r="AI85" s="89">
        <f t="shared" si="15"/>
        <v>0</v>
      </c>
      <c r="AJ85" s="88"/>
      <c r="AK85" s="89">
        <f t="shared" si="16"/>
        <v>0</v>
      </c>
      <c r="AL85" s="88"/>
      <c r="AM85" s="89">
        <f t="shared" si="17"/>
        <v>0</v>
      </c>
      <c r="AN85" s="88"/>
      <c r="AO85" s="89">
        <f t="shared" si="18"/>
        <v>0</v>
      </c>
      <c r="AP85" s="88"/>
      <c r="AQ85" s="89">
        <f t="shared" si="19"/>
        <v>0</v>
      </c>
      <c r="AR85" s="88"/>
      <c r="AS85" s="89">
        <f t="shared" si="20"/>
        <v>0</v>
      </c>
      <c r="AT85" s="88"/>
      <c r="AU85" s="89">
        <f t="shared" si="21"/>
        <v>0</v>
      </c>
      <c r="AV85" s="88"/>
      <c r="AW85" s="89">
        <f t="shared" si="22"/>
        <v>0</v>
      </c>
      <c r="AX85" s="88"/>
      <c r="AY85" s="89">
        <f t="shared" si="23"/>
        <v>0</v>
      </c>
      <c r="AZ85" s="88"/>
      <c r="BA85" s="89">
        <f t="shared" si="24"/>
        <v>0</v>
      </c>
      <c r="BB85" s="88"/>
      <c r="BC85" s="89">
        <f t="shared" si="25"/>
        <v>0</v>
      </c>
      <c r="BD85" s="88"/>
      <c r="BE85" s="89">
        <f t="shared" si="26"/>
        <v>0</v>
      </c>
      <c r="BF85" s="88"/>
      <c r="BG85" s="89">
        <f t="shared" si="27"/>
        <v>0</v>
      </c>
      <c r="BH85" s="88"/>
      <c r="BI85" s="89">
        <f t="shared" si="28"/>
        <v>0</v>
      </c>
      <c r="BJ85" s="88"/>
      <c r="BK85" s="89">
        <f t="shared" si="29"/>
        <v>0</v>
      </c>
      <c r="BL85" s="102"/>
      <c r="BM85" s="5">
        <f t="shared" si="31"/>
        <v>0</v>
      </c>
      <c r="BN85" s="14">
        <f t="shared" si="30"/>
        <v>0</v>
      </c>
      <c r="BO85" s="91">
        <f t="shared" si="32"/>
        <v>0</v>
      </c>
      <c r="BP85" s="15">
        <f t="shared" si="33"/>
        <v>2</v>
      </c>
      <c r="BQ85" s="5">
        <f t="shared" si="34"/>
        <v>0</v>
      </c>
      <c r="BR85" s="240" t="str">
        <f t="shared" si="35"/>
        <v/>
      </c>
      <c r="BS85" s="240" t="str">
        <f t="shared" si="37"/>
        <v/>
      </c>
      <c r="BT85" s="240"/>
      <c r="BU85" s="82"/>
      <c r="BV85" s="82"/>
      <c r="BW85" s="82"/>
      <c r="BX85" s="82"/>
      <c r="BY85" s="21"/>
    </row>
    <row r="86" spans="1:94" ht="12.75" customHeight="1" x14ac:dyDescent="0.2">
      <c r="A86" s="3"/>
      <c r="B86" s="5">
        <f t="shared" si="36"/>
        <v>29</v>
      </c>
      <c r="C86" s="278"/>
      <c r="D86" s="279"/>
      <c r="E86" s="22"/>
      <c r="F86" s="88"/>
      <c r="G86" s="89">
        <f t="shared" si="1"/>
        <v>0</v>
      </c>
      <c r="H86" s="88"/>
      <c r="I86" s="89">
        <f t="shared" si="2"/>
        <v>0</v>
      </c>
      <c r="J86" s="88"/>
      <c r="K86" s="89">
        <f t="shared" si="3"/>
        <v>0</v>
      </c>
      <c r="L86" s="88"/>
      <c r="M86" s="89">
        <f t="shared" si="4"/>
        <v>0</v>
      </c>
      <c r="N86" s="88"/>
      <c r="O86" s="89">
        <f t="shared" si="5"/>
        <v>0</v>
      </c>
      <c r="P86" s="88"/>
      <c r="Q86" s="89">
        <f t="shared" si="6"/>
        <v>0</v>
      </c>
      <c r="R86" s="88"/>
      <c r="S86" s="89">
        <f t="shared" si="7"/>
        <v>0</v>
      </c>
      <c r="T86" s="88"/>
      <c r="U86" s="89">
        <f t="shared" si="8"/>
        <v>0</v>
      </c>
      <c r="V86" s="88"/>
      <c r="W86" s="89">
        <f t="shared" si="9"/>
        <v>0</v>
      </c>
      <c r="X86" s="88"/>
      <c r="Y86" s="89">
        <f t="shared" si="10"/>
        <v>0</v>
      </c>
      <c r="Z86" s="88"/>
      <c r="AA86" s="89">
        <f t="shared" si="11"/>
        <v>0</v>
      </c>
      <c r="AB86" s="88"/>
      <c r="AC86" s="89">
        <f t="shared" si="12"/>
        <v>0</v>
      </c>
      <c r="AD86" s="88"/>
      <c r="AE86" s="89">
        <f t="shared" si="13"/>
        <v>0</v>
      </c>
      <c r="AF86" s="88"/>
      <c r="AG86" s="89">
        <f t="shared" si="14"/>
        <v>0</v>
      </c>
      <c r="AH86" s="88"/>
      <c r="AI86" s="89">
        <f t="shared" si="15"/>
        <v>0</v>
      </c>
      <c r="AJ86" s="88"/>
      <c r="AK86" s="89">
        <f t="shared" si="16"/>
        <v>0</v>
      </c>
      <c r="AL86" s="88"/>
      <c r="AM86" s="89">
        <f t="shared" si="17"/>
        <v>0</v>
      </c>
      <c r="AN86" s="88"/>
      <c r="AO86" s="89">
        <f t="shared" si="18"/>
        <v>0</v>
      </c>
      <c r="AP86" s="88"/>
      <c r="AQ86" s="89">
        <f t="shared" si="19"/>
        <v>0</v>
      </c>
      <c r="AR86" s="88"/>
      <c r="AS86" s="89">
        <f t="shared" si="20"/>
        <v>0</v>
      </c>
      <c r="AT86" s="88"/>
      <c r="AU86" s="89">
        <f t="shared" si="21"/>
        <v>0</v>
      </c>
      <c r="AV86" s="88"/>
      <c r="AW86" s="89">
        <f t="shared" si="22"/>
        <v>0</v>
      </c>
      <c r="AX86" s="88"/>
      <c r="AY86" s="89">
        <f t="shared" si="23"/>
        <v>0</v>
      </c>
      <c r="AZ86" s="88"/>
      <c r="BA86" s="89">
        <f t="shared" si="24"/>
        <v>0</v>
      </c>
      <c r="BB86" s="88"/>
      <c r="BC86" s="89">
        <f t="shared" si="25"/>
        <v>0</v>
      </c>
      <c r="BD86" s="88"/>
      <c r="BE86" s="89">
        <f t="shared" si="26"/>
        <v>0</v>
      </c>
      <c r="BF86" s="88"/>
      <c r="BG86" s="89">
        <f t="shared" si="27"/>
        <v>0</v>
      </c>
      <c r="BH86" s="88"/>
      <c r="BI86" s="89">
        <f t="shared" si="28"/>
        <v>0</v>
      </c>
      <c r="BJ86" s="88"/>
      <c r="BK86" s="89">
        <f t="shared" si="29"/>
        <v>0</v>
      </c>
      <c r="BL86" s="102"/>
      <c r="BM86" s="5">
        <f t="shared" si="31"/>
        <v>0</v>
      </c>
      <c r="BN86" s="14">
        <f t="shared" si="30"/>
        <v>0</v>
      </c>
      <c r="BO86" s="91">
        <f t="shared" si="32"/>
        <v>0</v>
      </c>
      <c r="BP86" s="15">
        <f t="shared" si="33"/>
        <v>2</v>
      </c>
      <c r="BQ86" s="5">
        <f t="shared" si="34"/>
        <v>0</v>
      </c>
      <c r="BR86" s="240" t="str">
        <f t="shared" si="35"/>
        <v/>
      </c>
      <c r="BS86" s="240" t="str">
        <f t="shared" si="37"/>
        <v/>
      </c>
      <c r="BT86" s="240"/>
      <c r="BU86" s="82"/>
      <c r="BV86" s="82"/>
      <c r="BW86" s="82"/>
      <c r="BX86" s="82"/>
      <c r="BY86" s="21"/>
    </row>
    <row r="87" spans="1:94" ht="12.75" customHeight="1" x14ac:dyDescent="0.2">
      <c r="A87" s="3"/>
      <c r="B87" s="5">
        <f t="shared" si="36"/>
        <v>30</v>
      </c>
      <c r="C87" s="278"/>
      <c r="D87" s="279"/>
      <c r="E87" s="22"/>
      <c r="F87" s="88"/>
      <c r="G87" s="89">
        <f t="shared" si="1"/>
        <v>0</v>
      </c>
      <c r="H87" s="88"/>
      <c r="I87" s="89">
        <f t="shared" si="2"/>
        <v>0</v>
      </c>
      <c r="J87" s="88"/>
      <c r="K87" s="89">
        <f t="shared" si="3"/>
        <v>0</v>
      </c>
      <c r="L87" s="88"/>
      <c r="M87" s="89">
        <f t="shared" si="4"/>
        <v>0</v>
      </c>
      <c r="N87" s="88"/>
      <c r="O87" s="89">
        <f t="shared" si="5"/>
        <v>0</v>
      </c>
      <c r="P87" s="88"/>
      <c r="Q87" s="89">
        <f t="shared" si="6"/>
        <v>0</v>
      </c>
      <c r="R87" s="88"/>
      <c r="S87" s="89">
        <f t="shared" si="7"/>
        <v>0</v>
      </c>
      <c r="T87" s="88"/>
      <c r="U87" s="89">
        <f t="shared" si="8"/>
        <v>0</v>
      </c>
      <c r="V87" s="88"/>
      <c r="W87" s="89">
        <f t="shared" si="9"/>
        <v>0</v>
      </c>
      <c r="X87" s="88"/>
      <c r="Y87" s="89">
        <f t="shared" si="10"/>
        <v>0</v>
      </c>
      <c r="Z87" s="88"/>
      <c r="AA87" s="89">
        <f t="shared" si="11"/>
        <v>0</v>
      </c>
      <c r="AB87" s="88"/>
      <c r="AC87" s="89">
        <f t="shared" si="12"/>
        <v>0</v>
      </c>
      <c r="AD87" s="88"/>
      <c r="AE87" s="89">
        <f t="shared" si="13"/>
        <v>0</v>
      </c>
      <c r="AF87" s="88"/>
      <c r="AG87" s="89">
        <f t="shared" si="14"/>
        <v>0</v>
      </c>
      <c r="AH87" s="88"/>
      <c r="AI87" s="89">
        <f t="shared" si="15"/>
        <v>0</v>
      </c>
      <c r="AJ87" s="88"/>
      <c r="AK87" s="89">
        <f t="shared" si="16"/>
        <v>0</v>
      </c>
      <c r="AL87" s="88"/>
      <c r="AM87" s="89">
        <f t="shared" si="17"/>
        <v>0</v>
      </c>
      <c r="AN87" s="88"/>
      <c r="AO87" s="89">
        <f t="shared" si="18"/>
        <v>0</v>
      </c>
      <c r="AP87" s="88"/>
      <c r="AQ87" s="89">
        <f t="shared" si="19"/>
        <v>0</v>
      </c>
      <c r="AR87" s="88"/>
      <c r="AS87" s="89">
        <f t="shared" si="20"/>
        <v>0</v>
      </c>
      <c r="AT87" s="88"/>
      <c r="AU87" s="89">
        <f t="shared" si="21"/>
        <v>0</v>
      </c>
      <c r="AV87" s="88"/>
      <c r="AW87" s="89">
        <f t="shared" si="22"/>
        <v>0</v>
      </c>
      <c r="AX87" s="88"/>
      <c r="AY87" s="89">
        <f t="shared" si="23"/>
        <v>0</v>
      </c>
      <c r="AZ87" s="88"/>
      <c r="BA87" s="89">
        <f t="shared" si="24"/>
        <v>0</v>
      </c>
      <c r="BB87" s="88"/>
      <c r="BC87" s="89">
        <f t="shared" si="25"/>
        <v>0</v>
      </c>
      <c r="BD87" s="88"/>
      <c r="BE87" s="89">
        <f t="shared" si="26"/>
        <v>0</v>
      </c>
      <c r="BF87" s="88"/>
      <c r="BG87" s="89">
        <f t="shared" si="27"/>
        <v>0</v>
      </c>
      <c r="BH87" s="88"/>
      <c r="BI87" s="89">
        <f t="shared" si="28"/>
        <v>0</v>
      </c>
      <c r="BJ87" s="88"/>
      <c r="BK87" s="89">
        <f t="shared" si="29"/>
        <v>0</v>
      </c>
      <c r="BL87" s="102"/>
      <c r="BM87" s="5">
        <f t="shared" si="31"/>
        <v>0</v>
      </c>
      <c r="BN87" s="14">
        <f t="shared" si="30"/>
        <v>0</v>
      </c>
      <c r="BO87" s="91">
        <f t="shared" si="32"/>
        <v>0</v>
      </c>
      <c r="BP87" s="15">
        <f t="shared" si="33"/>
        <v>2</v>
      </c>
      <c r="BQ87" s="5">
        <f t="shared" si="34"/>
        <v>0</v>
      </c>
      <c r="BR87" s="240" t="str">
        <f t="shared" si="35"/>
        <v/>
      </c>
      <c r="BS87" s="240" t="str">
        <f t="shared" si="37"/>
        <v/>
      </c>
      <c r="BT87" s="240"/>
      <c r="BU87" s="82"/>
      <c r="BV87" s="82"/>
      <c r="BW87" s="82"/>
      <c r="BX87" s="82"/>
      <c r="BY87" s="21"/>
    </row>
    <row r="88" spans="1:94" ht="12.75" customHeight="1" x14ac:dyDescent="0.2">
      <c r="A88" s="3"/>
      <c r="B88" s="5">
        <f t="shared" si="36"/>
        <v>31</v>
      </c>
      <c r="C88" s="278"/>
      <c r="D88" s="279"/>
      <c r="E88" s="22"/>
      <c r="F88" s="88"/>
      <c r="G88" s="89">
        <f t="shared" si="1"/>
        <v>0</v>
      </c>
      <c r="H88" s="88"/>
      <c r="I88" s="89">
        <f t="shared" si="2"/>
        <v>0</v>
      </c>
      <c r="J88" s="88"/>
      <c r="K88" s="89">
        <f t="shared" si="3"/>
        <v>0</v>
      </c>
      <c r="L88" s="88"/>
      <c r="M88" s="89">
        <f t="shared" si="4"/>
        <v>0</v>
      </c>
      <c r="N88" s="88"/>
      <c r="O88" s="89">
        <f t="shared" si="5"/>
        <v>0</v>
      </c>
      <c r="P88" s="88"/>
      <c r="Q88" s="89">
        <f t="shared" si="6"/>
        <v>0</v>
      </c>
      <c r="R88" s="88"/>
      <c r="S88" s="89">
        <f t="shared" si="7"/>
        <v>0</v>
      </c>
      <c r="T88" s="88"/>
      <c r="U88" s="89">
        <f t="shared" si="8"/>
        <v>0</v>
      </c>
      <c r="V88" s="88"/>
      <c r="W88" s="89">
        <f t="shared" si="9"/>
        <v>0</v>
      </c>
      <c r="X88" s="88"/>
      <c r="Y88" s="89">
        <f t="shared" si="10"/>
        <v>0</v>
      </c>
      <c r="Z88" s="88"/>
      <c r="AA88" s="89">
        <f t="shared" si="11"/>
        <v>0</v>
      </c>
      <c r="AB88" s="88"/>
      <c r="AC88" s="89">
        <f t="shared" si="12"/>
        <v>0</v>
      </c>
      <c r="AD88" s="88"/>
      <c r="AE88" s="89">
        <f t="shared" si="13"/>
        <v>0</v>
      </c>
      <c r="AF88" s="88"/>
      <c r="AG88" s="89">
        <f t="shared" si="14"/>
        <v>0</v>
      </c>
      <c r="AH88" s="88"/>
      <c r="AI88" s="89">
        <f t="shared" si="15"/>
        <v>0</v>
      </c>
      <c r="AJ88" s="88"/>
      <c r="AK88" s="89">
        <f t="shared" si="16"/>
        <v>0</v>
      </c>
      <c r="AL88" s="88"/>
      <c r="AM88" s="89">
        <f t="shared" si="17"/>
        <v>0</v>
      </c>
      <c r="AN88" s="88"/>
      <c r="AO88" s="89">
        <f t="shared" si="18"/>
        <v>0</v>
      </c>
      <c r="AP88" s="88"/>
      <c r="AQ88" s="89">
        <f t="shared" si="19"/>
        <v>0</v>
      </c>
      <c r="AR88" s="88"/>
      <c r="AS88" s="89">
        <f t="shared" si="20"/>
        <v>0</v>
      </c>
      <c r="AT88" s="88"/>
      <c r="AU88" s="89">
        <f t="shared" si="21"/>
        <v>0</v>
      </c>
      <c r="AV88" s="88"/>
      <c r="AW88" s="89">
        <f t="shared" si="22"/>
        <v>0</v>
      </c>
      <c r="AX88" s="88"/>
      <c r="AY88" s="89">
        <f t="shared" si="23"/>
        <v>0</v>
      </c>
      <c r="AZ88" s="88"/>
      <c r="BA88" s="89">
        <f t="shared" si="24"/>
        <v>0</v>
      </c>
      <c r="BB88" s="88"/>
      <c r="BC88" s="89">
        <f t="shared" si="25"/>
        <v>0</v>
      </c>
      <c r="BD88" s="88"/>
      <c r="BE88" s="89">
        <f t="shared" si="26"/>
        <v>0</v>
      </c>
      <c r="BF88" s="88"/>
      <c r="BG88" s="89">
        <f t="shared" si="27"/>
        <v>0</v>
      </c>
      <c r="BH88" s="88"/>
      <c r="BI88" s="89">
        <f t="shared" si="28"/>
        <v>0</v>
      </c>
      <c r="BJ88" s="88"/>
      <c r="BK88" s="89">
        <f t="shared" si="29"/>
        <v>0</v>
      </c>
      <c r="BL88" s="102"/>
      <c r="BM88" s="5">
        <f t="shared" si="31"/>
        <v>0</v>
      </c>
      <c r="BN88" s="14">
        <f t="shared" si="30"/>
        <v>0</v>
      </c>
      <c r="BO88" s="91">
        <f t="shared" si="32"/>
        <v>0</v>
      </c>
      <c r="BP88" s="15">
        <f t="shared" si="33"/>
        <v>2</v>
      </c>
      <c r="BQ88" s="5">
        <f t="shared" si="34"/>
        <v>0</v>
      </c>
      <c r="BR88" s="240" t="str">
        <f t="shared" si="35"/>
        <v/>
      </c>
      <c r="BS88" s="240" t="str">
        <f t="shared" si="37"/>
        <v/>
      </c>
      <c r="BT88" s="240"/>
      <c r="BU88" s="82"/>
      <c r="BV88" s="82"/>
      <c r="BW88" s="82"/>
      <c r="BX88" s="82"/>
      <c r="BY88" s="21"/>
    </row>
    <row r="89" spans="1:94" ht="12.75" customHeight="1" x14ac:dyDescent="0.2">
      <c r="A89" s="3"/>
      <c r="B89" s="5">
        <f t="shared" si="36"/>
        <v>32</v>
      </c>
      <c r="C89" s="278"/>
      <c r="D89" s="279"/>
      <c r="E89" s="22"/>
      <c r="F89" s="88"/>
      <c r="G89" s="89">
        <f t="shared" si="1"/>
        <v>0</v>
      </c>
      <c r="H89" s="88"/>
      <c r="I89" s="89">
        <f t="shared" si="2"/>
        <v>0</v>
      </c>
      <c r="J89" s="88"/>
      <c r="K89" s="89">
        <f t="shared" si="3"/>
        <v>0</v>
      </c>
      <c r="L89" s="88"/>
      <c r="M89" s="89">
        <f t="shared" si="4"/>
        <v>0</v>
      </c>
      <c r="N89" s="88"/>
      <c r="O89" s="89">
        <f t="shared" si="5"/>
        <v>0</v>
      </c>
      <c r="P89" s="88"/>
      <c r="Q89" s="89">
        <f t="shared" si="6"/>
        <v>0</v>
      </c>
      <c r="R89" s="88"/>
      <c r="S89" s="89">
        <f t="shared" si="7"/>
        <v>0</v>
      </c>
      <c r="T89" s="88"/>
      <c r="U89" s="89">
        <f t="shared" si="8"/>
        <v>0</v>
      </c>
      <c r="V89" s="88"/>
      <c r="W89" s="89">
        <f t="shared" si="9"/>
        <v>0</v>
      </c>
      <c r="X89" s="88"/>
      <c r="Y89" s="89">
        <f t="shared" si="10"/>
        <v>0</v>
      </c>
      <c r="Z89" s="88"/>
      <c r="AA89" s="89">
        <f t="shared" si="11"/>
        <v>0</v>
      </c>
      <c r="AB89" s="88"/>
      <c r="AC89" s="89">
        <f t="shared" si="12"/>
        <v>0</v>
      </c>
      <c r="AD89" s="88"/>
      <c r="AE89" s="89">
        <f t="shared" si="13"/>
        <v>0</v>
      </c>
      <c r="AF89" s="88"/>
      <c r="AG89" s="89">
        <f t="shared" si="14"/>
        <v>0</v>
      </c>
      <c r="AH89" s="88"/>
      <c r="AI89" s="89">
        <f t="shared" si="15"/>
        <v>0</v>
      </c>
      <c r="AJ89" s="88"/>
      <c r="AK89" s="89">
        <f t="shared" si="16"/>
        <v>0</v>
      </c>
      <c r="AL89" s="88"/>
      <c r="AM89" s="89">
        <f t="shared" si="17"/>
        <v>0</v>
      </c>
      <c r="AN89" s="88"/>
      <c r="AO89" s="89">
        <f t="shared" si="18"/>
        <v>0</v>
      </c>
      <c r="AP89" s="88"/>
      <c r="AQ89" s="89">
        <f t="shared" si="19"/>
        <v>0</v>
      </c>
      <c r="AR89" s="88"/>
      <c r="AS89" s="89">
        <f t="shared" si="20"/>
        <v>0</v>
      </c>
      <c r="AT89" s="88"/>
      <c r="AU89" s="89">
        <f t="shared" si="21"/>
        <v>0</v>
      </c>
      <c r="AV89" s="88"/>
      <c r="AW89" s="89">
        <f t="shared" si="22"/>
        <v>0</v>
      </c>
      <c r="AX89" s="88"/>
      <c r="AY89" s="89">
        <f t="shared" si="23"/>
        <v>0</v>
      </c>
      <c r="AZ89" s="88"/>
      <c r="BA89" s="89">
        <f t="shared" si="24"/>
        <v>0</v>
      </c>
      <c r="BB89" s="88"/>
      <c r="BC89" s="89">
        <f t="shared" si="25"/>
        <v>0</v>
      </c>
      <c r="BD89" s="88"/>
      <c r="BE89" s="89">
        <f t="shared" si="26"/>
        <v>0</v>
      </c>
      <c r="BF89" s="88"/>
      <c r="BG89" s="89">
        <f t="shared" si="27"/>
        <v>0</v>
      </c>
      <c r="BH89" s="88"/>
      <c r="BI89" s="89">
        <f t="shared" si="28"/>
        <v>0</v>
      </c>
      <c r="BJ89" s="88"/>
      <c r="BK89" s="89">
        <f t="shared" si="29"/>
        <v>0</v>
      </c>
      <c r="BL89" s="102"/>
      <c r="BM89" s="5">
        <f t="shared" si="31"/>
        <v>0</v>
      </c>
      <c r="BN89" s="14">
        <f t="shared" si="30"/>
        <v>0</v>
      </c>
      <c r="BO89" s="91">
        <f t="shared" si="32"/>
        <v>0</v>
      </c>
      <c r="BP89" s="15">
        <f t="shared" si="33"/>
        <v>2</v>
      </c>
      <c r="BQ89" s="5">
        <f t="shared" si="34"/>
        <v>0</v>
      </c>
      <c r="BR89" s="240" t="str">
        <f t="shared" si="35"/>
        <v/>
      </c>
      <c r="BS89" s="240" t="str">
        <f t="shared" si="37"/>
        <v/>
      </c>
      <c r="BT89" s="240"/>
      <c r="BU89" s="82"/>
      <c r="BV89" s="82"/>
      <c r="BW89" s="82"/>
      <c r="BX89" s="82"/>
      <c r="BY89" s="21"/>
    </row>
    <row r="90" spans="1:94" ht="12.75" customHeight="1" x14ac:dyDescent="0.2">
      <c r="A90" s="3"/>
      <c r="B90" s="5">
        <f t="shared" si="36"/>
        <v>33</v>
      </c>
      <c r="C90" s="278"/>
      <c r="D90" s="279"/>
      <c r="E90" s="22"/>
      <c r="F90" s="88"/>
      <c r="G90" s="89">
        <f t="shared" si="1"/>
        <v>0</v>
      </c>
      <c r="H90" s="88"/>
      <c r="I90" s="89">
        <f t="shared" si="2"/>
        <v>0</v>
      </c>
      <c r="J90" s="88"/>
      <c r="K90" s="89">
        <f t="shared" si="3"/>
        <v>0</v>
      </c>
      <c r="L90" s="88"/>
      <c r="M90" s="89">
        <f t="shared" si="4"/>
        <v>0</v>
      </c>
      <c r="N90" s="88"/>
      <c r="O90" s="89">
        <f t="shared" si="5"/>
        <v>0</v>
      </c>
      <c r="P90" s="88"/>
      <c r="Q90" s="89">
        <f t="shared" si="6"/>
        <v>0</v>
      </c>
      <c r="R90" s="88"/>
      <c r="S90" s="89">
        <f t="shared" si="7"/>
        <v>0</v>
      </c>
      <c r="T90" s="88"/>
      <c r="U90" s="89">
        <f t="shared" si="8"/>
        <v>0</v>
      </c>
      <c r="V90" s="88"/>
      <c r="W90" s="89">
        <f t="shared" si="9"/>
        <v>0</v>
      </c>
      <c r="X90" s="88"/>
      <c r="Y90" s="89">
        <f t="shared" si="10"/>
        <v>0</v>
      </c>
      <c r="Z90" s="88"/>
      <c r="AA90" s="89">
        <f t="shared" si="11"/>
        <v>0</v>
      </c>
      <c r="AB90" s="88"/>
      <c r="AC90" s="89">
        <f t="shared" si="12"/>
        <v>0</v>
      </c>
      <c r="AD90" s="88"/>
      <c r="AE90" s="89">
        <f t="shared" si="13"/>
        <v>0</v>
      </c>
      <c r="AF90" s="88"/>
      <c r="AG90" s="89">
        <f t="shared" si="14"/>
        <v>0</v>
      </c>
      <c r="AH90" s="88"/>
      <c r="AI90" s="89">
        <f t="shared" si="15"/>
        <v>0</v>
      </c>
      <c r="AJ90" s="88"/>
      <c r="AK90" s="89">
        <f t="shared" si="16"/>
        <v>0</v>
      </c>
      <c r="AL90" s="88"/>
      <c r="AM90" s="89">
        <f t="shared" si="17"/>
        <v>0</v>
      </c>
      <c r="AN90" s="88"/>
      <c r="AO90" s="89">
        <f t="shared" si="18"/>
        <v>0</v>
      </c>
      <c r="AP90" s="88"/>
      <c r="AQ90" s="89">
        <f t="shared" si="19"/>
        <v>0</v>
      </c>
      <c r="AR90" s="88"/>
      <c r="AS90" s="89">
        <f t="shared" si="20"/>
        <v>0</v>
      </c>
      <c r="AT90" s="88"/>
      <c r="AU90" s="89">
        <f t="shared" si="21"/>
        <v>0</v>
      </c>
      <c r="AV90" s="88"/>
      <c r="AW90" s="89">
        <f t="shared" si="22"/>
        <v>0</v>
      </c>
      <c r="AX90" s="88"/>
      <c r="AY90" s="89">
        <f t="shared" si="23"/>
        <v>0</v>
      </c>
      <c r="AZ90" s="88"/>
      <c r="BA90" s="89">
        <f t="shared" si="24"/>
        <v>0</v>
      </c>
      <c r="BB90" s="88"/>
      <c r="BC90" s="89">
        <f t="shared" si="25"/>
        <v>0</v>
      </c>
      <c r="BD90" s="88"/>
      <c r="BE90" s="89">
        <f t="shared" si="26"/>
        <v>0</v>
      </c>
      <c r="BF90" s="88"/>
      <c r="BG90" s="89">
        <f t="shared" si="27"/>
        <v>0</v>
      </c>
      <c r="BH90" s="88"/>
      <c r="BI90" s="89">
        <f t="shared" si="28"/>
        <v>0</v>
      </c>
      <c r="BJ90" s="88"/>
      <c r="BK90" s="89">
        <f t="shared" si="29"/>
        <v>0</v>
      </c>
      <c r="BL90" s="102"/>
      <c r="BM90" s="5">
        <f t="shared" si="31"/>
        <v>0</v>
      </c>
      <c r="BN90" s="14">
        <f t="shared" si="30"/>
        <v>0</v>
      </c>
      <c r="BO90" s="91">
        <f t="shared" si="32"/>
        <v>0</v>
      </c>
      <c r="BP90" s="15">
        <f t="shared" si="33"/>
        <v>2</v>
      </c>
      <c r="BQ90" s="5">
        <f t="shared" si="34"/>
        <v>0</v>
      </c>
      <c r="BR90" s="240" t="str">
        <f t="shared" si="35"/>
        <v/>
      </c>
      <c r="BS90" s="240" t="str">
        <f t="shared" si="37"/>
        <v/>
      </c>
      <c r="BT90" s="240"/>
      <c r="BU90" s="82"/>
      <c r="BV90" s="82"/>
      <c r="BW90" s="82"/>
      <c r="BX90" s="82"/>
      <c r="BY90" s="21"/>
    </row>
    <row r="91" spans="1:94" ht="12.75" customHeight="1" x14ac:dyDescent="0.2">
      <c r="A91" s="3"/>
      <c r="B91" s="5">
        <f t="shared" si="36"/>
        <v>34</v>
      </c>
      <c r="C91" s="304"/>
      <c r="D91" s="305"/>
      <c r="E91" s="22"/>
      <c r="F91" s="88"/>
      <c r="G91" s="89">
        <f t="shared" si="1"/>
        <v>0</v>
      </c>
      <c r="H91" s="88"/>
      <c r="I91" s="89">
        <f t="shared" si="2"/>
        <v>0</v>
      </c>
      <c r="J91" s="88"/>
      <c r="K91" s="89">
        <f t="shared" si="3"/>
        <v>0</v>
      </c>
      <c r="L91" s="88"/>
      <c r="M91" s="89">
        <f t="shared" si="4"/>
        <v>0</v>
      </c>
      <c r="N91" s="88"/>
      <c r="O91" s="89">
        <f t="shared" si="5"/>
        <v>0</v>
      </c>
      <c r="P91" s="88"/>
      <c r="Q91" s="89">
        <f t="shared" si="6"/>
        <v>0</v>
      </c>
      <c r="R91" s="88"/>
      <c r="S91" s="89">
        <f t="shared" si="7"/>
        <v>0</v>
      </c>
      <c r="T91" s="88"/>
      <c r="U91" s="89">
        <f t="shared" si="8"/>
        <v>0</v>
      </c>
      <c r="V91" s="88"/>
      <c r="W91" s="89">
        <f t="shared" si="9"/>
        <v>0</v>
      </c>
      <c r="X91" s="88"/>
      <c r="Y91" s="89">
        <f t="shared" si="10"/>
        <v>0</v>
      </c>
      <c r="Z91" s="88"/>
      <c r="AA91" s="89">
        <f t="shared" si="11"/>
        <v>0</v>
      </c>
      <c r="AB91" s="88"/>
      <c r="AC91" s="89">
        <f t="shared" si="12"/>
        <v>0</v>
      </c>
      <c r="AD91" s="88"/>
      <c r="AE91" s="89">
        <f t="shared" si="13"/>
        <v>0</v>
      </c>
      <c r="AF91" s="88"/>
      <c r="AG91" s="89">
        <f t="shared" si="14"/>
        <v>0</v>
      </c>
      <c r="AH91" s="88"/>
      <c r="AI91" s="89">
        <f t="shared" si="15"/>
        <v>0</v>
      </c>
      <c r="AJ91" s="88"/>
      <c r="AK91" s="89">
        <f t="shared" si="16"/>
        <v>0</v>
      </c>
      <c r="AL91" s="88"/>
      <c r="AM91" s="89">
        <f t="shared" si="17"/>
        <v>0</v>
      </c>
      <c r="AN91" s="88"/>
      <c r="AO91" s="89">
        <f t="shared" si="18"/>
        <v>0</v>
      </c>
      <c r="AP91" s="88"/>
      <c r="AQ91" s="89">
        <f t="shared" si="19"/>
        <v>0</v>
      </c>
      <c r="AR91" s="88"/>
      <c r="AS91" s="89">
        <f t="shared" si="20"/>
        <v>0</v>
      </c>
      <c r="AT91" s="88"/>
      <c r="AU91" s="89">
        <f t="shared" si="21"/>
        <v>0</v>
      </c>
      <c r="AV91" s="88"/>
      <c r="AW91" s="89">
        <f t="shared" si="22"/>
        <v>0</v>
      </c>
      <c r="AX91" s="88"/>
      <c r="AY91" s="89">
        <f t="shared" si="23"/>
        <v>0</v>
      </c>
      <c r="AZ91" s="88"/>
      <c r="BA91" s="89">
        <f t="shared" si="24"/>
        <v>0</v>
      </c>
      <c r="BB91" s="88"/>
      <c r="BC91" s="89">
        <f t="shared" si="25"/>
        <v>0</v>
      </c>
      <c r="BD91" s="88"/>
      <c r="BE91" s="89">
        <f t="shared" si="26"/>
        <v>0</v>
      </c>
      <c r="BF91" s="88"/>
      <c r="BG91" s="89">
        <f t="shared" si="27"/>
        <v>0</v>
      </c>
      <c r="BH91" s="88"/>
      <c r="BI91" s="89">
        <f t="shared" si="28"/>
        <v>0</v>
      </c>
      <c r="BJ91" s="88"/>
      <c r="BK91" s="89">
        <f t="shared" si="29"/>
        <v>0</v>
      </c>
      <c r="BL91" s="102"/>
      <c r="BM91" s="5">
        <f t="shared" si="31"/>
        <v>0</v>
      </c>
      <c r="BN91" s="14">
        <f t="shared" si="30"/>
        <v>0</v>
      </c>
      <c r="BO91" s="91">
        <f t="shared" si="32"/>
        <v>0</v>
      </c>
      <c r="BP91" s="15">
        <f t="shared" si="33"/>
        <v>2</v>
      </c>
      <c r="BQ91" s="5">
        <f t="shared" si="34"/>
        <v>0</v>
      </c>
      <c r="BR91" s="240" t="str">
        <f t="shared" si="35"/>
        <v/>
      </c>
      <c r="BS91" s="240" t="str">
        <f t="shared" si="37"/>
        <v/>
      </c>
      <c r="BT91" s="240"/>
      <c r="BU91" s="82"/>
      <c r="BV91" s="82"/>
      <c r="BW91" s="82"/>
      <c r="BX91" s="82"/>
      <c r="BY91" s="21"/>
    </row>
    <row r="92" spans="1:94" ht="12.75" customHeight="1" x14ac:dyDescent="0.2">
      <c r="A92" s="3"/>
      <c r="B92" s="5">
        <f t="shared" si="36"/>
        <v>35</v>
      </c>
      <c r="C92" s="304"/>
      <c r="D92" s="305"/>
      <c r="E92" s="22"/>
      <c r="F92" s="88"/>
      <c r="G92" s="89">
        <f t="shared" si="1"/>
        <v>0</v>
      </c>
      <c r="H92" s="88"/>
      <c r="I92" s="89">
        <f t="shared" si="2"/>
        <v>0</v>
      </c>
      <c r="J92" s="88"/>
      <c r="K92" s="89">
        <f t="shared" si="3"/>
        <v>0</v>
      </c>
      <c r="L92" s="88"/>
      <c r="M92" s="89">
        <f t="shared" si="4"/>
        <v>0</v>
      </c>
      <c r="N92" s="88"/>
      <c r="O92" s="89">
        <f t="shared" si="5"/>
        <v>0</v>
      </c>
      <c r="P92" s="88"/>
      <c r="Q92" s="89">
        <f t="shared" si="6"/>
        <v>0</v>
      </c>
      <c r="R92" s="88"/>
      <c r="S92" s="89">
        <f t="shared" si="7"/>
        <v>0</v>
      </c>
      <c r="T92" s="88"/>
      <c r="U92" s="89">
        <f t="shared" si="8"/>
        <v>0</v>
      </c>
      <c r="V92" s="88"/>
      <c r="W92" s="89">
        <f t="shared" si="9"/>
        <v>0</v>
      </c>
      <c r="X92" s="88"/>
      <c r="Y92" s="89">
        <f t="shared" si="10"/>
        <v>0</v>
      </c>
      <c r="Z92" s="88"/>
      <c r="AA92" s="89">
        <f t="shared" si="11"/>
        <v>0</v>
      </c>
      <c r="AB92" s="88"/>
      <c r="AC92" s="89">
        <f t="shared" si="12"/>
        <v>0</v>
      </c>
      <c r="AD92" s="88"/>
      <c r="AE92" s="89">
        <f t="shared" si="13"/>
        <v>0</v>
      </c>
      <c r="AF92" s="88"/>
      <c r="AG92" s="89">
        <f t="shared" si="14"/>
        <v>0</v>
      </c>
      <c r="AH92" s="88"/>
      <c r="AI92" s="89">
        <f t="shared" si="15"/>
        <v>0</v>
      </c>
      <c r="AJ92" s="88"/>
      <c r="AK92" s="89">
        <f t="shared" si="16"/>
        <v>0</v>
      </c>
      <c r="AL92" s="88"/>
      <c r="AM92" s="89">
        <f t="shared" si="17"/>
        <v>0</v>
      </c>
      <c r="AN92" s="88"/>
      <c r="AO92" s="89">
        <f t="shared" si="18"/>
        <v>0</v>
      </c>
      <c r="AP92" s="88"/>
      <c r="AQ92" s="89">
        <f t="shared" si="19"/>
        <v>0</v>
      </c>
      <c r="AR92" s="88"/>
      <c r="AS92" s="89">
        <f t="shared" si="20"/>
        <v>0</v>
      </c>
      <c r="AT92" s="88"/>
      <c r="AU92" s="89">
        <f t="shared" si="21"/>
        <v>0</v>
      </c>
      <c r="AV92" s="88"/>
      <c r="AW92" s="89">
        <f t="shared" si="22"/>
        <v>0</v>
      </c>
      <c r="AX92" s="88"/>
      <c r="AY92" s="89">
        <f t="shared" si="23"/>
        <v>0</v>
      </c>
      <c r="AZ92" s="88"/>
      <c r="BA92" s="89">
        <f t="shared" si="24"/>
        <v>0</v>
      </c>
      <c r="BB92" s="88"/>
      <c r="BC92" s="89">
        <f t="shared" si="25"/>
        <v>0</v>
      </c>
      <c r="BD92" s="88"/>
      <c r="BE92" s="89">
        <f t="shared" si="26"/>
        <v>0</v>
      </c>
      <c r="BF92" s="88"/>
      <c r="BG92" s="89">
        <f t="shared" si="27"/>
        <v>0</v>
      </c>
      <c r="BH92" s="88"/>
      <c r="BI92" s="89">
        <f t="shared" si="28"/>
        <v>0</v>
      </c>
      <c r="BJ92" s="88"/>
      <c r="BK92" s="89">
        <f t="shared" si="29"/>
        <v>0</v>
      </c>
      <c r="BL92" s="102"/>
      <c r="BM92" s="5">
        <f t="shared" si="31"/>
        <v>0</v>
      </c>
      <c r="BN92" s="14">
        <f t="shared" si="30"/>
        <v>0</v>
      </c>
      <c r="BO92" s="91">
        <f t="shared" si="32"/>
        <v>0</v>
      </c>
      <c r="BP92" s="15">
        <f t="shared" si="33"/>
        <v>2</v>
      </c>
      <c r="BQ92" s="5">
        <f t="shared" si="34"/>
        <v>0</v>
      </c>
      <c r="BR92" s="240" t="str">
        <f t="shared" si="35"/>
        <v/>
      </c>
      <c r="BS92" s="240" t="str">
        <f t="shared" si="37"/>
        <v/>
      </c>
      <c r="BT92" s="240"/>
      <c r="BU92" s="82"/>
      <c r="BV92" s="82"/>
      <c r="BW92" s="82"/>
      <c r="BX92" s="82"/>
      <c r="BY92" s="21"/>
    </row>
    <row r="93" spans="1:94" ht="12.75" customHeight="1" x14ac:dyDescent="0.2">
      <c r="A93" s="3"/>
      <c r="B93" s="5">
        <f t="shared" si="36"/>
        <v>36</v>
      </c>
      <c r="C93" s="304"/>
      <c r="D93" s="305"/>
      <c r="E93" s="22"/>
      <c r="F93" s="88"/>
      <c r="G93" s="89">
        <f t="shared" si="1"/>
        <v>0</v>
      </c>
      <c r="H93" s="88"/>
      <c r="I93" s="89">
        <f t="shared" si="2"/>
        <v>0</v>
      </c>
      <c r="J93" s="88"/>
      <c r="K93" s="89">
        <f t="shared" si="3"/>
        <v>0</v>
      </c>
      <c r="L93" s="88"/>
      <c r="M93" s="89">
        <f t="shared" si="4"/>
        <v>0</v>
      </c>
      <c r="N93" s="88"/>
      <c r="O93" s="89">
        <f t="shared" si="5"/>
        <v>0</v>
      </c>
      <c r="P93" s="88"/>
      <c r="Q93" s="89">
        <f t="shared" si="6"/>
        <v>0</v>
      </c>
      <c r="R93" s="88"/>
      <c r="S93" s="89">
        <f t="shared" si="7"/>
        <v>0</v>
      </c>
      <c r="T93" s="88"/>
      <c r="U93" s="89">
        <f t="shared" si="8"/>
        <v>0</v>
      </c>
      <c r="V93" s="88"/>
      <c r="W93" s="89">
        <f t="shared" si="9"/>
        <v>0</v>
      </c>
      <c r="X93" s="88"/>
      <c r="Y93" s="89">
        <f t="shared" si="10"/>
        <v>0</v>
      </c>
      <c r="Z93" s="88"/>
      <c r="AA93" s="89">
        <f t="shared" si="11"/>
        <v>0</v>
      </c>
      <c r="AB93" s="88"/>
      <c r="AC93" s="89">
        <f t="shared" si="12"/>
        <v>0</v>
      </c>
      <c r="AD93" s="88"/>
      <c r="AE93" s="89">
        <f t="shared" si="13"/>
        <v>0</v>
      </c>
      <c r="AF93" s="88"/>
      <c r="AG93" s="89">
        <f t="shared" si="14"/>
        <v>0</v>
      </c>
      <c r="AH93" s="88"/>
      <c r="AI93" s="89">
        <f t="shared" si="15"/>
        <v>0</v>
      </c>
      <c r="AJ93" s="88"/>
      <c r="AK93" s="89">
        <f t="shared" si="16"/>
        <v>0</v>
      </c>
      <c r="AL93" s="88"/>
      <c r="AM93" s="89">
        <f t="shared" si="17"/>
        <v>0</v>
      </c>
      <c r="AN93" s="88"/>
      <c r="AO93" s="89">
        <f t="shared" si="18"/>
        <v>0</v>
      </c>
      <c r="AP93" s="88"/>
      <c r="AQ93" s="89">
        <f t="shared" si="19"/>
        <v>0</v>
      </c>
      <c r="AR93" s="88"/>
      <c r="AS93" s="89">
        <f t="shared" si="20"/>
        <v>0</v>
      </c>
      <c r="AT93" s="88"/>
      <c r="AU93" s="89">
        <f t="shared" si="21"/>
        <v>0</v>
      </c>
      <c r="AV93" s="88"/>
      <c r="AW93" s="89">
        <f t="shared" si="22"/>
        <v>0</v>
      </c>
      <c r="AX93" s="88"/>
      <c r="AY93" s="89">
        <f t="shared" si="23"/>
        <v>0</v>
      </c>
      <c r="AZ93" s="88"/>
      <c r="BA93" s="89">
        <f t="shared" si="24"/>
        <v>0</v>
      </c>
      <c r="BB93" s="88"/>
      <c r="BC93" s="89">
        <f t="shared" si="25"/>
        <v>0</v>
      </c>
      <c r="BD93" s="88"/>
      <c r="BE93" s="89">
        <f t="shared" si="26"/>
        <v>0</v>
      </c>
      <c r="BF93" s="88"/>
      <c r="BG93" s="89">
        <f t="shared" si="27"/>
        <v>0</v>
      </c>
      <c r="BH93" s="88"/>
      <c r="BI93" s="89">
        <f t="shared" si="28"/>
        <v>0</v>
      </c>
      <c r="BJ93" s="88"/>
      <c r="BK93" s="89">
        <f t="shared" si="29"/>
        <v>0</v>
      </c>
      <c r="BL93" s="102"/>
      <c r="BM93" s="5">
        <f t="shared" si="31"/>
        <v>0</v>
      </c>
      <c r="BN93" s="14">
        <f t="shared" si="30"/>
        <v>0</v>
      </c>
      <c r="BO93" s="91">
        <f t="shared" si="32"/>
        <v>0</v>
      </c>
      <c r="BP93" s="15">
        <f t="shared" si="33"/>
        <v>2</v>
      </c>
      <c r="BQ93" s="5">
        <f t="shared" si="34"/>
        <v>0</v>
      </c>
      <c r="BR93" s="240" t="str">
        <f t="shared" si="35"/>
        <v/>
      </c>
      <c r="BS93" s="240" t="str">
        <f t="shared" si="37"/>
        <v/>
      </c>
      <c r="BT93" s="240"/>
      <c r="BU93" s="82"/>
      <c r="BV93" s="82"/>
      <c r="BW93" s="82"/>
      <c r="BX93" s="82"/>
      <c r="BY93" s="21"/>
    </row>
    <row r="94" spans="1:94" ht="12.75" customHeight="1" x14ac:dyDescent="0.2">
      <c r="A94" s="3"/>
      <c r="B94" s="5">
        <f t="shared" si="36"/>
        <v>37</v>
      </c>
      <c r="C94" s="304"/>
      <c r="D94" s="305"/>
      <c r="E94" s="22"/>
      <c r="F94" s="88"/>
      <c r="G94" s="89">
        <f t="shared" si="1"/>
        <v>0</v>
      </c>
      <c r="H94" s="88"/>
      <c r="I94" s="89">
        <f t="shared" si="2"/>
        <v>0</v>
      </c>
      <c r="J94" s="88"/>
      <c r="K94" s="89">
        <f t="shared" si="3"/>
        <v>0</v>
      </c>
      <c r="L94" s="88"/>
      <c r="M94" s="89">
        <f t="shared" si="4"/>
        <v>0</v>
      </c>
      <c r="N94" s="88"/>
      <c r="O94" s="89">
        <f t="shared" si="5"/>
        <v>0</v>
      </c>
      <c r="P94" s="88"/>
      <c r="Q94" s="89">
        <f t="shared" si="6"/>
        <v>0</v>
      </c>
      <c r="R94" s="88"/>
      <c r="S94" s="89">
        <f t="shared" si="7"/>
        <v>0</v>
      </c>
      <c r="T94" s="88"/>
      <c r="U94" s="89">
        <f t="shared" si="8"/>
        <v>0</v>
      </c>
      <c r="V94" s="88"/>
      <c r="W94" s="89">
        <f t="shared" si="9"/>
        <v>0</v>
      </c>
      <c r="X94" s="88"/>
      <c r="Y94" s="89">
        <f t="shared" si="10"/>
        <v>0</v>
      </c>
      <c r="Z94" s="88"/>
      <c r="AA94" s="89">
        <f t="shared" si="11"/>
        <v>0</v>
      </c>
      <c r="AB94" s="88"/>
      <c r="AC94" s="89">
        <f t="shared" si="12"/>
        <v>0</v>
      </c>
      <c r="AD94" s="88"/>
      <c r="AE94" s="89">
        <f t="shared" si="13"/>
        <v>0</v>
      </c>
      <c r="AF94" s="88"/>
      <c r="AG94" s="89">
        <f t="shared" si="14"/>
        <v>0</v>
      </c>
      <c r="AH94" s="88"/>
      <c r="AI94" s="89">
        <f t="shared" si="15"/>
        <v>0</v>
      </c>
      <c r="AJ94" s="88"/>
      <c r="AK94" s="89">
        <f t="shared" si="16"/>
        <v>0</v>
      </c>
      <c r="AL94" s="88"/>
      <c r="AM94" s="89">
        <f t="shared" si="17"/>
        <v>0</v>
      </c>
      <c r="AN94" s="88"/>
      <c r="AO94" s="89">
        <f t="shared" si="18"/>
        <v>0</v>
      </c>
      <c r="AP94" s="88"/>
      <c r="AQ94" s="89">
        <f t="shared" si="19"/>
        <v>0</v>
      </c>
      <c r="AR94" s="88"/>
      <c r="AS94" s="89">
        <f t="shared" si="20"/>
        <v>0</v>
      </c>
      <c r="AT94" s="88"/>
      <c r="AU94" s="89">
        <f t="shared" si="21"/>
        <v>0</v>
      </c>
      <c r="AV94" s="88"/>
      <c r="AW94" s="89">
        <f t="shared" si="22"/>
        <v>0</v>
      </c>
      <c r="AX94" s="88"/>
      <c r="AY94" s="89">
        <f t="shared" si="23"/>
        <v>0</v>
      </c>
      <c r="AZ94" s="88"/>
      <c r="BA94" s="89">
        <f t="shared" si="24"/>
        <v>0</v>
      </c>
      <c r="BB94" s="88"/>
      <c r="BC94" s="89">
        <f t="shared" si="25"/>
        <v>0</v>
      </c>
      <c r="BD94" s="88"/>
      <c r="BE94" s="89">
        <f t="shared" si="26"/>
        <v>0</v>
      </c>
      <c r="BF94" s="88"/>
      <c r="BG94" s="89">
        <f t="shared" si="27"/>
        <v>0</v>
      </c>
      <c r="BH94" s="88"/>
      <c r="BI94" s="89">
        <f t="shared" si="28"/>
        <v>0</v>
      </c>
      <c r="BJ94" s="88"/>
      <c r="BK94" s="89">
        <f t="shared" si="29"/>
        <v>0</v>
      </c>
      <c r="BL94" s="102"/>
      <c r="BM94" s="5">
        <f t="shared" si="31"/>
        <v>0</v>
      </c>
      <c r="BN94" s="14">
        <f t="shared" si="30"/>
        <v>0</v>
      </c>
      <c r="BO94" s="91">
        <f t="shared" si="32"/>
        <v>0</v>
      </c>
      <c r="BP94" s="15">
        <f t="shared" si="33"/>
        <v>2</v>
      </c>
      <c r="BQ94" s="5">
        <f t="shared" si="34"/>
        <v>0</v>
      </c>
      <c r="BR94" s="240" t="str">
        <f t="shared" si="35"/>
        <v/>
      </c>
      <c r="BS94" s="240" t="str">
        <f t="shared" si="37"/>
        <v/>
      </c>
      <c r="BT94" s="240"/>
      <c r="BU94" s="82"/>
      <c r="BV94" s="82"/>
      <c r="BW94" s="82"/>
      <c r="BX94" s="82"/>
      <c r="BY94" s="21"/>
    </row>
    <row r="95" spans="1:94" ht="12.75" customHeight="1" x14ac:dyDescent="0.2">
      <c r="A95" s="3"/>
      <c r="B95" s="5">
        <f t="shared" si="36"/>
        <v>38</v>
      </c>
      <c r="C95" s="304"/>
      <c r="D95" s="305"/>
      <c r="E95" s="22"/>
      <c r="F95" s="88"/>
      <c r="G95" s="89">
        <f t="shared" si="1"/>
        <v>0</v>
      </c>
      <c r="H95" s="88"/>
      <c r="I95" s="89">
        <f t="shared" si="2"/>
        <v>0</v>
      </c>
      <c r="J95" s="88"/>
      <c r="K95" s="89">
        <f t="shared" si="3"/>
        <v>0</v>
      </c>
      <c r="L95" s="88"/>
      <c r="M95" s="89">
        <f t="shared" si="4"/>
        <v>0</v>
      </c>
      <c r="N95" s="88"/>
      <c r="O95" s="89">
        <f t="shared" si="5"/>
        <v>0</v>
      </c>
      <c r="P95" s="88"/>
      <c r="Q95" s="89">
        <f t="shared" si="6"/>
        <v>0</v>
      </c>
      <c r="R95" s="88"/>
      <c r="S95" s="89">
        <f t="shared" si="7"/>
        <v>0</v>
      </c>
      <c r="T95" s="88"/>
      <c r="U95" s="89">
        <f t="shared" si="8"/>
        <v>0</v>
      </c>
      <c r="V95" s="88"/>
      <c r="W95" s="89">
        <f t="shared" si="9"/>
        <v>0</v>
      </c>
      <c r="X95" s="88"/>
      <c r="Y95" s="89">
        <f t="shared" si="10"/>
        <v>0</v>
      </c>
      <c r="Z95" s="88"/>
      <c r="AA95" s="89">
        <f t="shared" si="11"/>
        <v>0</v>
      </c>
      <c r="AB95" s="88"/>
      <c r="AC95" s="89">
        <f t="shared" si="12"/>
        <v>0</v>
      </c>
      <c r="AD95" s="88"/>
      <c r="AE95" s="89">
        <f t="shared" si="13"/>
        <v>0</v>
      </c>
      <c r="AF95" s="88"/>
      <c r="AG95" s="89">
        <f t="shared" si="14"/>
        <v>0</v>
      </c>
      <c r="AH95" s="88"/>
      <c r="AI95" s="89">
        <f t="shared" si="15"/>
        <v>0</v>
      </c>
      <c r="AJ95" s="88"/>
      <c r="AK95" s="89">
        <f t="shared" si="16"/>
        <v>0</v>
      </c>
      <c r="AL95" s="88"/>
      <c r="AM95" s="89">
        <f t="shared" si="17"/>
        <v>0</v>
      </c>
      <c r="AN95" s="88"/>
      <c r="AO95" s="89">
        <f t="shared" si="18"/>
        <v>0</v>
      </c>
      <c r="AP95" s="88"/>
      <c r="AQ95" s="89">
        <f t="shared" si="19"/>
        <v>0</v>
      </c>
      <c r="AR95" s="88"/>
      <c r="AS95" s="89">
        <f t="shared" si="20"/>
        <v>0</v>
      </c>
      <c r="AT95" s="88"/>
      <c r="AU95" s="89">
        <f t="shared" si="21"/>
        <v>0</v>
      </c>
      <c r="AV95" s="88"/>
      <c r="AW95" s="89">
        <f t="shared" si="22"/>
        <v>0</v>
      </c>
      <c r="AX95" s="88"/>
      <c r="AY95" s="89">
        <f t="shared" si="23"/>
        <v>0</v>
      </c>
      <c r="AZ95" s="88"/>
      <c r="BA95" s="89">
        <f t="shared" si="24"/>
        <v>0</v>
      </c>
      <c r="BB95" s="88"/>
      <c r="BC95" s="89">
        <f t="shared" si="25"/>
        <v>0</v>
      </c>
      <c r="BD95" s="88"/>
      <c r="BE95" s="89">
        <f t="shared" si="26"/>
        <v>0</v>
      </c>
      <c r="BF95" s="88"/>
      <c r="BG95" s="89">
        <f t="shared" si="27"/>
        <v>0</v>
      </c>
      <c r="BH95" s="88"/>
      <c r="BI95" s="89">
        <f t="shared" si="28"/>
        <v>0</v>
      </c>
      <c r="BJ95" s="88"/>
      <c r="BK95" s="89">
        <f t="shared" si="29"/>
        <v>0</v>
      </c>
      <c r="BL95" s="102"/>
      <c r="BM95" s="5">
        <f t="shared" si="31"/>
        <v>0</v>
      </c>
      <c r="BN95" s="14">
        <f t="shared" si="30"/>
        <v>0</v>
      </c>
      <c r="BO95" s="91">
        <f t="shared" si="32"/>
        <v>0</v>
      </c>
      <c r="BP95" s="15">
        <f t="shared" si="33"/>
        <v>2</v>
      </c>
      <c r="BQ95" s="5">
        <f t="shared" si="34"/>
        <v>0</v>
      </c>
      <c r="BR95" s="240" t="str">
        <f t="shared" si="35"/>
        <v/>
      </c>
      <c r="BS95" s="240" t="str">
        <f t="shared" si="37"/>
        <v/>
      </c>
      <c r="BT95" s="240"/>
      <c r="BU95" s="82"/>
      <c r="BV95" s="82"/>
      <c r="BW95" s="82"/>
      <c r="BX95" s="82"/>
      <c r="BY95" s="21"/>
    </row>
    <row r="96" spans="1:94" ht="12.75" customHeight="1" x14ac:dyDescent="0.2">
      <c r="A96" s="3"/>
      <c r="B96" s="5">
        <f t="shared" si="36"/>
        <v>39</v>
      </c>
      <c r="C96" s="304"/>
      <c r="D96" s="305"/>
      <c r="E96" s="22"/>
      <c r="F96" s="88"/>
      <c r="G96" s="89">
        <f t="shared" si="1"/>
        <v>0</v>
      </c>
      <c r="H96" s="88"/>
      <c r="I96" s="89">
        <f t="shared" si="2"/>
        <v>0</v>
      </c>
      <c r="J96" s="88"/>
      <c r="K96" s="89">
        <f t="shared" si="3"/>
        <v>0</v>
      </c>
      <c r="L96" s="88"/>
      <c r="M96" s="89">
        <f t="shared" si="4"/>
        <v>0</v>
      </c>
      <c r="N96" s="88"/>
      <c r="O96" s="89">
        <f t="shared" si="5"/>
        <v>0</v>
      </c>
      <c r="P96" s="88"/>
      <c r="Q96" s="89">
        <f t="shared" si="6"/>
        <v>0</v>
      </c>
      <c r="R96" s="88"/>
      <c r="S96" s="89">
        <f t="shared" si="7"/>
        <v>0</v>
      </c>
      <c r="T96" s="88"/>
      <c r="U96" s="89">
        <f t="shared" si="8"/>
        <v>0</v>
      </c>
      <c r="V96" s="88"/>
      <c r="W96" s="89">
        <f t="shared" si="9"/>
        <v>0</v>
      </c>
      <c r="X96" s="88"/>
      <c r="Y96" s="89">
        <f t="shared" si="10"/>
        <v>0</v>
      </c>
      <c r="Z96" s="88"/>
      <c r="AA96" s="89">
        <f t="shared" si="11"/>
        <v>0</v>
      </c>
      <c r="AB96" s="88"/>
      <c r="AC96" s="89">
        <f t="shared" si="12"/>
        <v>0</v>
      </c>
      <c r="AD96" s="88"/>
      <c r="AE96" s="89">
        <f t="shared" si="13"/>
        <v>0</v>
      </c>
      <c r="AF96" s="88"/>
      <c r="AG96" s="89">
        <f t="shared" si="14"/>
        <v>0</v>
      </c>
      <c r="AH96" s="88"/>
      <c r="AI96" s="89">
        <f t="shared" si="15"/>
        <v>0</v>
      </c>
      <c r="AJ96" s="88"/>
      <c r="AK96" s="89">
        <f t="shared" si="16"/>
        <v>0</v>
      </c>
      <c r="AL96" s="88"/>
      <c r="AM96" s="89">
        <f t="shared" si="17"/>
        <v>0</v>
      </c>
      <c r="AN96" s="88"/>
      <c r="AO96" s="89">
        <f t="shared" si="18"/>
        <v>0</v>
      </c>
      <c r="AP96" s="88"/>
      <c r="AQ96" s="89">
        <f t="shared" si="19"/>
        <v>0</v>
      </c>
      <c r="AR96" s="88"/>
      <c r="AS96" s="89">
        <f t="shared" si="20"/>
        <v>0</v>
      </c>
      <c r="AT96" s="88"/>
      <c r="AU96" s="89">
        <f t="shared" si="21"/>
        <v>0</v>
      </c>
      <c r="AV96" s="88"/>
      <c r="AW96" s="89">
        <f t="shared" si="22"/>
        <v>0</v>
      </c>
      <c r="AX96" s="88"/>
      <c r="AY96" s="89">
        <f t="shared" si="23"/>
        <v>0</v>
      </c>
      <c r="AZ96" s="88"/>
      <c r="BA96" s="89">
        <f t="shared" si="24"/>
        <v>0</v>
      </c>
      <c r="BB96" s="88"/>
      <c r="BC96" s="89">
        <f t="shared" si="25"/>
        <v>0</v>
      </c>
      <c r="BD96" s="88"/>
      <c r="BE96" s="89">
        <f t="shared" si="26"/>
        <v>0</v>
      </c>
      <c r="BF96" s="88"/>
      <c r="BG96" s="89">
        <f t="shared" si="27"/>
        <v>0</v>
      </c>
      <c r="BH96" s="88"/>
      <c r="BI96" s="89">
        <f t="shared" si="28"/>
        <v>0</v>
      </c>
      <c r="BJ96" s="88"/>
      <c r="BK96" s="89">
        <f t="shared" si="29"/>
        <v>0</v>
      </c>
      <c r="BL96" s="102"/>
      <c r="BM96" s="5">
        <f t="shared" si="31"/>
        <v>0</v>
      </c>
      <c r="BN96" s="14">
        <f t="shared" si="30"/>
        <v>0</v>
      </c>
      <c r="BO96" s="91">
        <f t="shared" si="32"/>
        <v>0</v>
      </c>
      <c r="BP96" s="15">
        <f t="shared" si="33"/>
        <v>2</v>
      </c>
      <c r="BQ96" s="5">
        <f t="shared" si="34"/>
        <v>0</v>
      </c>
      <c r="BR96" s="240" t="str">
        <f t="shared" si="35"/>
        <v/>
      </c>
      <c r="BS96" s="240" t="str">
        <f t="shared" si="37"/>
        <v/>
      </c>
      <c r="BT96" s="240"/>
      <c r="BU96" s="82"/>
      <c r="BV96" s="82"/>
      <c r="BW96" s="82"/>
      <c r="BX96" s="82"/>
      <c r="BY96" s="21"/>
    </row>
    <row r="97" spans="1:77" ht="12.75" customHeight="1" x14ac:dyDescent="0.2">
      <c r="A97" s="3"/>
      <c r="B97" s="5">
        <f t="shared" si="36"/>
        <v>40</v>
      </c>
      <c r="C97" s="304"/>
      <c r="D97" s="305"/>
      <c r="E97" s="22"/>
      <c r="F97" s="88"/>
      <c r="G97" s="89">
        <f t="shared" si="1"/>
        <v>0</v>
      </c>
      <c r="H97" s="88"/>
      <c r="I97" s="89">
        <f t="shared" si="2"/>
        <v>0</v>
      </c>
      <c r="J97" s="88"/>
      <c r="K97" s="89">
        <f t="shared" si="3"/>
        <v>0</v>
      </c>
      <c r="L97" s="88"/>
      <c r="M97" s="89">
        <f t="shared" si="4"/>
        <v>0</v>
      </c>
      <c r="N97" s="88"/>
      <c r="O97" s="89">
        <f t="shared" si="5"/>
        <v>0</v>
      </c>
      <c r="P97" s="88"/>
      <c r="Q97" s="89">
        <f t="shared" si="6"/>
        <v>0</v>
      </c>
      <c r="R97" s="88"/>
      <c r="S97" s="89">
        <f t="shared" si="7"/>
        <v>0</v>
      </c>
      <c r="T97" s="88"/>
      <c r="U97" s="89">
        <f t="shared" si="8"/>
        <v>0</v>
      </c>
      <c r="V97" s="88"/>
      <c r="W97" s="89">
        <f t="shared" si="9"/>
        <v>0</v>
      </c>
      <c r="X97" s="88"/>
      <c r="Y97" s="89">
        <f t="shared" si="10"/>
        <v>0</v>
      </c>
      <c r="Z97" s="88"/>
      <c r="AA97" s="89">
        <f t="shared" si="11"/>
        <v>0</v>
      </c>
      <c r="AB97" s="88"/>
      <c r="AC97" s="89">
        <f t="shared" si="12"/>
        <v>0</v>
      </c>
      <c r="AD97" s="88"/>
      <c r="AE97" s="89">
        <f t="shared" si="13"/>
        <v>0</v>
      </c>
      <c r="AF97" s="88"/>
      <c r="AG97" s="89">
        <f t="shared" si="14"/>
        <v>0</v>
      </c>
      <c r="AH97" s="88"/>
      <c r="AI97" s="89">
        <f t="shared" si="15"/>
        <v>0</v>
      </c>
      <c r="AJ97" s="88"/>
      <c r="AK97" s="89">
        <f t="shared" si="16"/>
        <v>0</v>
      </c>
      <c r="AL97" s="88"/>
      <c r="AM97" s="89">
        <f t="shared" si="17"/>
        <v>0</v>
      </c>
      <c r="AN97" s="88"/>
      <c r="AO97" s="89">
        <f t="shared" si="18"/>
        <v>0</v>
      </c>
      <c r="AP97" s="88"/>
      <c r="AQ97" s="89">
        <f t="shared" si="19"/>
        <v>0</v>
      </c>
      <c r="AR97" s="88"/>
      <c r="AS97" s="89">
        <f t="shared" si="20"/>
        <v>0</v>
      </c>
      <c r="AT97" s="88"/>
      <c r="AU97" s="89">
        <f t="shared" si="21"/>
        <v>0</v>
      </c>
      <c r="AV97" s="88"/>
      <c r="AW97" s="89">
        <f t="shared" si="22"/>
        <v>0</v>
      </c>
      <c r="AX97" s="88"/>
      <c r="AY97" s="89">
        <f t="shared" si="23"/>
        <v>0</v>
      </c>
      <c r="AZ97" s="88"/>
      <c r="BA97" s="89">
        <f t="shared" si="24"/>
        <v>0</v>
      </c>
      <c r="BB97" s="88"/>
      <c r="BC97" s="89">
        <f t="shared" si="25"/>
        <v>0</v>
      </c>
      <c r="BD97" s="88"/>
      <c r="BE97" s="89">
        <f t="shared" si="26"/>
        <v>0</v>
      </c>
      <c r="BF97" s="88"/>
      <c r="BG97" s="89">
        <f t="shared" si="27"/>
        <v>0</v>
      </c>
      <c r="BH97" s="88"/>
      <c r="BI97" s="89">
        <f t="shared" si="28"/>
        <v>0</v>
      </c>
      <c r="BJ97" s="88"/>
      <c r="BK97" s="89">
        <f t="shared" si="29"/>
        <v>0</v>
      </c>
      <c r="BL97" s="102"/>
      <c r="BM97" s="5">
        <f t="shared" si="31"/>
        <v>0</v>
      </c>
      <c r="BN97" s="14">
        <f t="shared" si="30"/>
        <v>0</v>
      </c>
      <c r="BO97" s="91">
        <f t="shared" si="32"/>
        <v>0</v>
      </c>
      <c r="BP97" s="15">
        <f t="shared" si="33"/>
        <v>2</v>
      </c>
      <c r="BQ97" s="5">
        <f t="shared" si="34"/>
        <v>0</v>
      </c>
      <c r="BR97" s="240" t="str">
        <f t="shared" si="35"/>
        <v/>
      </c>
      <c r="BS97" s="240" t="str">
        <f t="shared" si="37"/>
        <v/>
      </c>
      <c r="BT97" s="240"/>
      <c r="BU97" s="82"/>
      <c r="BV97" s="82"/>
      <c r="BW97" s="82"/>
      <c r="BX97" s="82"/>
      <c r="BY97" s="21"/>
    </row>
    <row r="98" spans="1:77" ht="12.75" customHeight="1" x14ac:dyDescent="0.2">
      <c r="A98" s="3"/>
      <c r="B98" s="5">
        <f t="shared" si="36"/>
        <v>41</v>
      </c>
      <c r="C98" s="304"/>
      <c r="D98" s="305"/>
      <c r="E98" s="22"/>
      <c r="F98" s="88"/>
      <c r="G98" s="89">
        <f t="shared" si="1"/>
        <v>0</v>
      </c>
      <c r="H98" s="88"/>
      <c r="I98" s="89">
        <f t="shared" si="2"/>
        <v>0</v>
      </c>
      <c r="J98" s="88"/>
      <c r="K98" s="89">
        <f t="shared" si="3"/>
        <v>0</v>
      </c>
      <c r="L98" s="88"/>
      <c r="M98" s="89">
        <f t="shared" si="4"/>
        <v>0</v>
      </c>
      <c r="N98" s="88"/>
      <c r="O98" s="89">
        <f t="shared" si="5"/>
        <v>0</v>
      </c>
      <c r="P98" s="88"/>
      <c r="Q98" s="89">
        <f t="shared" si="6"/>
        <v>0</v>
      </c>
      <c r="R98" s="88"/>
      <c r="S98" s="89">
        <f t="shared" si="7"/>
        <v>0</v>
      </c>
      <c r="T98" s="88"/>
      <c r="U98" s="89">
        <f t="shared" si="8"/>
        <v>0</v>
      </c>
      <c r="V98" s="88"/>
      <c r="W98" s="89">
        <f t="shared" si="9"/>
        <v>0</v>
      </c>
      <c r="X98" s="88"/>
      <c r="Y98" s="89">
        <f t="shared" si="10"/>
        <v>0</v>
      </c>
      <c r="Z98" s="88"/>
      <c r="AA98" s="89">
        <f t="shared" si="11"/>
        <v>0</v>
      </c>
      <c r="AB98" s="88"/>
      <c r="AC98" s="89">
        <f t="shared" si="12"/>
        <v>0</v>
      </c>
      <c r="AD98" s="88"/>
      <c r="AE98" s="89">
        <f t="shared" si="13"/>
        <v>0</v>
      </c>
      <c r="AF98" s="88"/>
      <c r="AG98" s="89">
        <f t="shared" si="14"/>
        <v>0</v>
      </c>
      <c r="AH98" s="88"/>
      <c r="AI98" s="89">
        <f t="shared" si="15"/>
        <v>0</v>
      </c>
      <c r="AJ98" s="88"/>
      <c r="AK98" s="89">
        <f t="shared" si="16"/>
        <v>0</v>
      </c>
      <c r="AL98" s="88"/>
      <c r="AM98" s="89">
        <f t="shared" si="17"/>
        <v>0</v>
      </c>
      <c r="AN98" s="88"/>
      <c r="AO98" s="89">
        <f t="shared" si="18"/>
        <v>0</v>
      </c>
      <c r="AP98" s="88"/>
      <c r="AQ98" s="89">
        <f t="shared" si="19"/>
        <v>0</v>
      </c>
      <c r="AR98" s="88"/>
      <c r="AS98" s="89">
        <f t="shared" si="20"/>
        <v>0</v>
      </c>
      <c r="AT98" s="88"/>
      <c r="AU98" s="89">
        <f t="shared" si="21"/>
        <v>0</v>
      </c>
      <c r="AV98" s="88"/>
      <c r="AW98" s="89">
        <f t="shared" si="22"/>
        <v>0</v>
      </c>
      <c r="AX98" s="88"/>
      <c r="AY98" s="89">
        <f t="shared" si="23"/>
        <v>0</v>
      </c>
      <c r="AZ98" s="88"/>
      <c r="BA98" s="89">
        <f t="shared" si="24"/>
        <v>0</v>
      </c>
      <c r="BB98" s="88"/>
      <c r="BC98" s="89">
        <f t="shared" si="25"/>
        <v>0</v>
      </c>
      <c r="BD98" s="88"/>
      <c r="BE98" s="89">
        <f t="shared" si="26"/>
        <v>0</v>
      </c>
      <c r="BF98" s="88"/>
      <c r="BG98" s="89">
        <f t="shared" si="27"/>
        <v>0</v>
      </c>
      <c r="BH98" s="88"/>
      <c r="BI98" s="89">
        <f t="shared" si="28"/>
        <v>0</v>
      </c>
      <c r="BJ98" s="88"/>
      <c r="BK98" s="89">
        <f t="shared" si="29"/>
        <v>0</v>
      </c>
      <c r="BL98" s="102"/>
      <c r="BM98" s="5">
        <f t="shared" si="31"/>
        <v>0</v>
      </c>
      <c r="BN98" s="14">
        <f t="shared" si="30"/>
        <v>0</v>
      </c>
      <c r="BO98" s="91">
        <f t="shared" si="32"/>
        <v>0</v>
      </c>
      <c r="BP98" s="15">
        <f t="shared" si="33"/>
        <v>2</v>
      </c>
      <c r="BQ98" s="5">
        <f t="shared" si="34"/>
        <v>0</v>
      </c>
      <c r="BR98" s="240" t="str">
        <f t="shared" si="35"/>
        <v/>
      </c>
      <c r="BS98" s="240" t="str">
        <f t="shared" si="37"/>
        <v/>
      </c>
      <c r="BT98" s="240"/>
      <c r="BU98" s="82"/>
      <c r="BV98" s="82"/>
      <c r="BW98" s="82"/>
      <c r="BX98" s="82"/>
      <c r="BY98" s="21"/>
    </row>
    <row r="99" spans="1:77" ht="12.75" customHeight="1" x14ac:dyDescent="0.2">
      <c r="A99" s="3"/>
      <c r="B99" s="5">
        <f t="shared" si="36"/>
        <v>42</v>
      </c>
      <c r="C99" s="304"/>
      <c r="D99" s="305"/>
      <c r="E99" s="22"/>
      <c r="F99" s="88"/>
      <c r="G99" s="89">
        <f t="shared" si="1"/>
        <v>0</v>
      </c>
      <c r="H99" s="88"/>
      <c r="I99" s="89">
        <f t="shared" si="2"/>
        <v>0</v>
      </c>
      <c r="J99" s="88"/>
      <c r="K99" s="89">
        <f t="shared" si="3"/>
        <v>0</v>
      </c>
      <c r="L99" s="88"/>
      <c r="M99" s="89">
        <f t="shared" si="4"/>
        <v>0</v>
      </c>
      <c r="N99" s="88"/>
      <c r="O99" s="89">
        <f t="shared" si="5"/>
        <v>0</v>
      </c>
      <c r="P99" s="88"/>
      <c r="Q99" s="89">
        <f t="shared" si="6"/>
        <v>0</v>
      </c>
      <c r="R99" s="88"/>
      <c r="S99" s="89">
        <f t="shared" si="7"/>
        <v>0</v>
      </c>
      <c r="T99" s="88"/>
      <c r="U99" s="89">
        <f t="shared" si="8"/>
        <v>0</v>
      </c>
      <c r="V99" s="88"/>
      <c r="W99" s="89">
        <f t="shared" si="9"/>
        <v>0</v>
      </c>
      <c r="X99" s="88"/>
      <c r="Y99" s="89">
        <f t="shared" si="10"/>
        <v>0</v>
      </c>
      <c r="Z99" s="88"/>
      <c r="AA99" s="89">
        <f t="shared" si="11"/>
        <v>0</v>
      </c>
      <c r="AB99" s="88"/>
      <c r="AC99" s="89">
        <f t="shared" si="12"/>
        <v>0</v>
      </c>
      <c r="AD99" s="88"/>
      <c r="AE99" s="89">
        <f t="shared" si="13"/>
        <v>0</v>
      </c>
      <c r="AF99" s="88"/>
      <c r="AG99" s="89">
        <f t="shared" si="14"/>
        <v>0</v>
      </c>
      <c r="AH99" s="88"/>
      <c r="AI99" s="89">
        <f t="shared" si="15"/>
        <v>0</v>
      </c>
      <c r="AJ99" s="88"/>
      <c r="AK99" s="89">
        <f t="shared" si="16"/>
        <v>0</v>
      </c>
      <c r="AL99" s="88"/>
      <c r="AM99" s="89">
        <f t="shared" si="17"/>
        <v>0</v>
      </c>
      <c r="AN99" s="88"/>
      <c r="AO99" s="89">
        <f t="shared" si="18"/>
        <v>0</v>
      </c>
      <c r="AP99" s="88"/>
      <c r="AQ99" s="89">
        <f t="shared" si="19"/>
        <v>0</v>
      </c>
      <c r="AR99" s="88"/>
      <c r="AS99" s="89">
        <f t="shared" si="20"/>
        <v>0</v>
      </c>
      <c r="AT99" s="88"/>
      <c r="AU99" s="89">
        <f t="shared" si="21"/>
        <v>0</v>
      </c>
      <c r="AV99" s="88"/>
      <c r="AW99" s="89">
        <f t="shared" si="22"/>
        <v>0</v>
      </c>
      <c r="AX99" s="88"/>
      <c r="AY99" s="89">
        <f t="shared" si="23"/>
        <v>0</v>
      </c>
      <c r="AZ99" s="88"/>
      <c r="BA99" s="89">
        <f t="shared" si="24"/>
        <v>0</v>
      </c>
      <c r="BB99" s="88"/>
      <c r="BC99" s="89">
        <f t="shared" si="25"/>
        <v>0</v>
      </c>
      <c r="BD99" s="88"/>
      <c r="BE99" s="89">
        <f t="shared" si="26"/>
        <v>0</v>
      </c>
      <c r="BF99" s="88"/>
      <c r="BG99" s="89">
        <f t="shared" si="27"/>
        <v>0</v>
      </c>
      <c r="BH99" s="88"/>
      <c r="BI99" s="89">
        <f t="shared" si="28"/>
        <v>0</v>
      </c>
      <c r="BJ99" s="88"/>
      <c r="BK99" s="89">
        <f t="shared" si="29"/>
        <v>0</v>
      </c>
      <c r="BL99" s="102"/>
      <c r="BM99" s="5">
        <f t="shared" si="31"/>
        <v>0</v>
      </c>
      <c r="BN99" s="14">
        <f t="shared" si="30"/>
        <v>0</v>
      </c>
      <c r="BO99" s="91">
        <f t="shared" si="32"/>
        <v>0</v>
      </c>
      <c r="BP99" s="15">
        <f t="shared" si="33"/>
        <v>2</v>
      </c>
      <c r="BQ99" s="5">
        <f t="shared" si="34"/>
        <v>0</v>
      </c>
      <c r="BR99" s="240" t="str">
        <f t="shared" si="35"/>
        <v/>
      </c>
      <c r="BS99" s="240" t="str">
        <f t="shared" si="37"/>
        <v/>
      </c>
      <c r="BT99" s="240"/>
      <c r="BU99" s="82"/>
      <c r="BV99" s="82"/>
      <c r="BW99" s="82"/>
      <c r="BX99" s="82"/>
      <c r="BY99" s="21"/>
    </row>
    <row r="100" spans="1:77" ht="12.75" customHeight="1" x14ac:dyDescent="0.2">
      <c r="A100" s="3"/>
      <c r="B100" s="5">
        <f t="shared" si="36"/>
        <v>43</v>
      </c>
      <c r="C100" s="304"/>
      <c r="D100" s="305"/>
      <c r="E100" s="22"/>
      <c r="F100" s="88"/>
      <c r="G100" s="89">
        <f t="shared" si="1"/>
        <v>0</v>
      </c>
      <c r="H100" s="88"/>
      <c r="I100" s="89">
        <f t="shared" si="2"/>
        <v>0</v>
      </c>
      <c r="J100" s="88"/>
      <c r="K100" s="89">
        <f t="shared" si="3"/>
        <v>0</v>
      </c>
      <c r="L100" s="88"/>
      <c r="M100" s="89">
        <f t="shared" si="4"/>
        <v>0</v>
      </c>
      <c r="N100" s="88"/>
      <c r="O100" s="89">
        <f t="shared" si="5"/>
        <v>0</v>
      </c>
      <c r="P100" s="88"/>
      <c r="Q100" s="89">
        <f t="shared" si="6"/>
        <v>0</v>
      </c>
      <c r="R100" s="88"/>
      <c r="S100" s="89">
        <f t="shared" si="7"/>
        <v>0</v>
      </c>
      <c r="T100" s="88"/>
      <c r="U100" s="89">
        <f t="shared" si="8"/>
        <v>0</v>
      </c>
      <c r="V100" s="88"/>
      <c r="W100" s="89">
        <f t="shared" si="9"/>
        <v>0</v>
      </c>
      <c r="X100" s="88"/>
      <c r="Y100" s="89">
        <f t="shared" si="10"/>
        <v>0</v>
      </c>
      <c r="Z100" s="88"/>
      <c r="AA100" s="89">
        <f t="shared" si="11"/>
        <v>0</v>
      </c>
      <c r="AB100" s="88"/>
      <c r="AC100" s="89">
        <f t="shared" si="12"/>
        <v>0</v>
      </c>
      <c r="AD100" s="88"/>
      <c r="AE100" s="89">
        <f t="shared" si="13"/>
        <v>0</v>
      </c>
      <c r="AF100" s="88"/>
      <c r="AG100" s="89">
        <f t="shared" si="14"/>
        <v>0</v>
      </c>
      <c r="AH100" s="88"/>
      <c r="AI100" s="89">
        <f t="shared" si="15"/>
        <v>0</v>
      </c>
      <c r="AJ100" s="88"/>
      <c r="AK100" s="89">
        <f t="shared" si="16"/>
        <v>0</v>
      </c>
      <c r="AL100" s="88"/>
      <c r="AM100" s="89">
        <f t="shared" si="17"/>
        <v>0</v>
      </c>
      <c r="AN100" s="88"/>
      <c r="AO100" s="89">
        <f t="shared" si="18"/>
        <v>0</v>
      </c>
      <c r="AP100" s="88"/>
      <c r="AQ100" s="89">
        <f t="shared" si="19"/>
        <v>0</v>
      </c>
      <c r="AR100" s="88"/>
      <c r="AS100" s="89">
        <f t="shared" si="20"/>
        <v>0</v>
      </c>
      <c r="AT100" s="88"/>
      <c r="AU100" s="89">
        <f t="shared" si="21"/>
        <v>0</v>
      </c>
      <c r="AV100" s="88"/>
      <c r="AW100" s="89">
        <f t="shared" si="22"/>
        <v>0</v>
      </c>
      <c r="AX100" s="88"/>
      <c r="AY100" s="89">
        <f t="shared" si="23"/>
        <v>0</v>
      </c>
      <c r="AZ100" s="88"/>
      <c r="BA100" s="89">
        <f t="shared" si="24"/>
        <v>0</v>
      </c>
      <c r="BB100" s="88"/>
      <c r="BC100" s="89">
        <f t="shared" si="25"/>
        <v>0</v>
      </c>
      <c r="BD100" s="88"/>
      <c r="BE100" s="89">
        <f t="shared" si="26"/>
        <v>0</v>
      </c>
      <c r="BF100" s="88"/>
      <c r="BG100" s="89">
        <f t="shared" si="27"/>
        <v>0</v>
      </c>
      <c r="BH100" s="88"/>
      <c r="BI100" s="89">
        <f t="shared" si="28"/>
        <v>0</v>
      </c>
      <c r="BJ100" s="88"/>
      <c r="BK100" s="89">
        <f t="shared" si="29"/>
        <v>0</v>
      </c>
      <c r="BL100" s="102"/>
      <c r="BM100" s="5">
        <f t="shared" si="31"/>
        <v>0</v>
      </c>
      <c r="BN100" s="14">
        <f t="shared" si="30"/>
        <v>0</v>
      </c>
      <c r="BO100" s="91">
        <f t="shared" si="32"/>
        <v>0</v>
      </c>
      <c r="BP100" s="15">
        <f t="shared" si="33"/>
        <v>2</v>
      </c>
      <c r="BQ100" s="5">
        <f t="shared" si="34"/>
        <v>0</v>
      </c>
      <c r="BR100" s="240" t="str">
        <f t="shared" si="35"/>
        <v/>
      </c>
      <c r="BS100" s="240" t="str">
        <f t="shared" si="37"/>
        <v/>
      </c>
      <c r="BT100" s="240"/>
      <c r="BU100" s="82"/>
      <c r="BV100" s="82"/>
      <c r="BW100" s="82"/>
      <c r="BX100" s="82"/>
      <c r="BY100" s="21"/>
    </row>
    <row r="101" spans="1:77" ht="12.75" customHeight="1" x14ac:dyDescent="0.2">
      <c r="A101" s="3"/>
      <c r="B101" s="5">
        <f t="shared" si="36"/>
        <v>44</v>
      </c>
      <c r="C101" s="304"/>
      <c r="D101" s="305"/>
      <c r="E101" s="22"/>
      <c r="F101" s="88"/>
      <c r="G101" s="89">
        <f>IF(F101=$F$55,$F$56,0)</f>
        <v>0</v>
      </c>
      <c r="H101" s="88"/>
      <c r="I101" s="89">
        <f>IF(H101=$H$55,$H$56,0)</f>
        <v>0</v>
      </c>
      <c r="J101" s="88"/>
      <c r="K101" s="89">
        <f>IF(J101=$J$55,$J$56,0)</f>
        <v>0</v>
      </c>
      <c r="L101" s="88"/>
      <c r="M101" s="89">
        <f>IF(L101=$L$55,$L$56,0)</f>
        <v>0</v>
      </c>
      <c r="N101" s="88"/>
      <c r="O101" s="89">
        <f>IF(N101=$N$55,$N$56,0)</f>
        <v>0</v>
      </c>
      <c r="P101" s="88"/>
      <c r="Q101" s="89">
        <f>IF(P101=$P$55,$P$56,0)</f>
        <v>0</v>
      </c>
      <c r="R101" s="88"/>
      <c r="S101" s="89">
        <f>IF(R101=$R$55,$R$56,0)</f>
        <v>0</v>
      </c>
      <c r="T101" s="88"/>
      <c r="U101" s="89">
        <f>IF(T101=$T$55,$T$56,0)</f>
        <v>0</v>
      </c>
      <c r="V101" s="88"/>
      <c r="W101" s="89">
        <f>IF(V101=$V$55,$V$56,0)</f>
        <v>0</v>
      </c>
      <c r="X101" s="88"/>
      <c r="Y101" s="89">
        <f>IF(X101=$X$55,$X$56,0)</f>
        <v>0</v>
      </c>
      <c r="Z101" s="88"/>
      <c r="AA101" s="89">
        <f>IF(Z101=$Z$55,$Z$56,0)</f>
        <v>0</v>
      </c>
      <c r="AB101" s="88"/>
      <c r="AC101" s="89">
        <f>IF(AB101=$AB$55,$AB$56,0)</f>
        <v>0</v>
      </c>
      <c r="AD101" s="88"/>
      <c r="AE101" s="89">
        <f>IF(AD101=$AD$55,$AD$56,0)</f>
        <v>0</v>
      </c>
      <c r="AF101" s="88"/>
      <c r="AG101" s="89">
        <f>IF(AF101=$AF$55,$AF$56,0)</f>
        <v>0</v>
      </c>
      <c r="AH101" s="88"/>
      <c r="AI101" s="89">
        <f>IF(AH101=$AH$55,$AH$56,0)</f>
        <v>0</v>
      </c>
      <c r="AJ101" s="88"/>
      <c r="AK101" s="89">
        <f>IF(AJ101=$AJ$55,$AJ$56,0)</f>
        <v>0</v>
      </c>
      <c r="AL101" s="88"/>
      <c r="AM101" s="89">
        <f>IF(AL101=$AL$55,$AL$56,0)</f>
        <v>0</v>
      </c>
      <c r="AN101" s="88"/>
      <c r="AO101" s="89">
        <f>IF(AN101=$AN$55,$AN$56,0)</f>
        <v>0</v>
      </c>
      <c r="AP101" s="88"/>
      <c r="AQ101" s="89">
        <f>IF(AP101=$AP$55,$AP$56,0)</f>
        <v>0</v>
      </c>
      <c r="AR101" s="88"/>
      <c r="AS101" s="89">
        <f>IF(AR101=$AR$55,$AR$56,0)</f>
        <v>0</v>
      </c>
      <c r="AT101" s="88"/>
      <c r="AU101" s="89">
        <f>IF(AT101=$AT$55,$AT$56,0)</f>
        <v>0</v>
      </c>
      <c r="AV101" s="88"/>
      <c r="AW101" s="89">
        <f>IF(AV101=$AV$55,$AV$56,0)</f>
        <v>0</v>
      </c>
      <c r="AX101" s="88"/>
      <c r="AY101" s="89">
        <f>IF(AX101=$AX$55,$AX$56,0)</f>
        <v>0</v>
      </c>
      <c r="AZ101" s="88"/>
      <c r="BA101" s="89">
        <f>IF(AZ101=$AZ$55,$AZ$56,0)</f>
        <v>0</v>
      </c>
      <c r="BB101" s="88"/>
      <c r="BC101" s="89">
        <f>IF(BB101=$BB$55,$BB$56,0)</f>
        <v>0</v>
      </c>
      <c r="BD101" s="88"/>
      <c r="BE101" s="89">
        <f>IF(BD101=$BD$55,$BD$56,0)</f>
        <v>0</v>
      </c>
      <c r="BF101" s="88"/>
      <c r="BG101" s="89">
        <f>IF(BF101=$BF$55,$BF$56,0)</f>
        <v>0</v>
      </c>
      <c r="BH101" s="88"/>
      <c r="BI101" s="89">
        <f>IF(BH101=$BH$55,$BH$56,0)</f>
        <v>0</v>
      </c>
      <c r="BJ101" s="88"/>
      <c r="BK101" s="89">
        <f>IF(BJ101=$BJ$55,$BJ$56,0)</f>
        <v>0</v>
      </c>
      <c r="BL101" s="102"/>
      <c r="BM101" s="5">
        <f t="shared" si="31"/>
        <v>0</v>
      </c>
      <c r="BN101" s="14">
        <f t="shared" si="30"/>
        <v>0</v>
      </c>
      <c r="BO101" s="91">
        <f t="shared" si="32"/>
        <v>0</v>
      </c>
      <c r="BP101" s="15">
        <f t="shared" si="33"/>
        <v>2</v>
      </c>
      <c r="BQ101" s="5">
        <f t="shared" si="34"/>
        <v>0</v>
      </c>
      <c r="BR101" s="240" t="str">
        <f t="shared" si="35"/>
        <v/>
      </c>
      <c r="BS101" s="240" t="str">
        <f t="shared" si="37"/>
        <v/>
      </c>
      <c r="BT101" s="240"/>
      <c r="BU101" s="82"/>
      <c r="BV101" s="82"/>
      <c r="BW101" s="82"/>
      <c r="BX101" s="82"/>
      <c r="BY101" s="21"/>
    </row>
    <row r="102" spans="1:77" ht="12.75" customHeight="1" x14ac:dyDescent="0.2">
      <c r="A102" s="3"/>
      <c r="B102" s="5">
        <f t="shared" si="36"/>
        <v>45</v>
      </c>
      <c r="C102" s="304"/>
      <c r="D102" s="305"/>
      <c r="E102" s="22"/>
      <c r="F102" s="88"/>
      <c r="G102" s="89">
        <f>IF(F102=$F$55,$F$56,0)</f>
        <v>0</v>
      </c>
      <c r="H102" s="88"/>
      <c r="I102" s="89">
        <f>IF(H102=$H$55,$H$56,0)</f>
        <v>0</v>
      </c>
      <c r="J102" s="88"/>
      <c r="K102" s="89">
        <f>IF(J102=$J$55,$J$56,0)</f>
        <v>0</v>
      </c>
      <c r="L102" s="88"/>
      <c r="M102" s="89">
        <f>IF(L102=$L$55,$L$56,0)</f>
        <v>0</v>
      </c>
      <c r="N102" s="88"/>
      <c r="O102" s="89">
        <f>IF(N102=$N$55,$N$56,0)</f>
        <v>0</v>
      </c>
      <c r="P102" s="88"/>
      <c r="Q102" s="89">
        <f>IF(P102=$P$55,$P$56,0)</f>
        <v>0</v>
      </c>
      <c r="R102" s="88"/>
      <c r="S102" s="89">
        <f>IF(R102=$R$55,$R$56,0)</f>
        <v>0</v>
      </c>
      <c r="T102" s="88"/>
      <c r="U102" s="89">
        <f>IF(T102=$T$55,$T$56,0)</f>
        <v>0</v>
      </c>
      <c r="V102" s="88"/>
      <c r="W102" s="89">
        <f>IF(V102=$V$55,$V$56,0)</f>
        <v>0</v>
      </c>
      <c r="X102" s="88"/>
      <c r="Y102" s="89">
        <f>IF(X102=$X$55,$X$56,0)</f>
        <v>0</v>
      </c>
      <c r="Z102" s="88"/>
      <c r="AA102" s="89">
        <f>IF(Z102=$Z$55,$Z$56,0)</f>
        <v>0</v>
      </c>
      <c r="AB102" s="88"/>
      <c r="AC102" s="89">
        <f>IF(AB102=$AB$55,$AB$56,0)</f>
        <v>0</v>
      </c>
      <c r="AD102" s="88"/>
      <c r="AE102" s="89">
        <f>IF(AD102=$AD$55,$AD$56,0)</f>
        <v>0</v>
      </c>
      <c r="AF102" s="88"/>
      <c r="AG102" s="89">
        <f>IF(AF102=$AF$55,$AF$56,0)</f>
        <v>0</v>
      </c>
      <c r="AH102" s="88"/>
      <c r="AI102" s="89">
        <f>IF(AH102=$AH$55,$AH$56,0)</f>
        <v>0</v>
      </c>
      <c r="AJ102" s="88"/>
      <c r="AK102" s="89">
        <f>IF(AJ102=$AJ$55,$AJ$56,0)</f>
        <v>0</v>
      </c>
      <c r="AL102" s="88"/>
      <c r="AM102" s="89">
        <f>IF(AL102=$AL$55,$AL$56,0)</f>
        <v>0</v>
      </c>
      <c r="AN102" s="88"/>
      <c r="AO102" s="89">
        <f>IF(AN102=$AN$55,$AN$56,0)</f>
        <v>0</v>
      </c>
      <c r="AP102" s="88"/>
      <c r="AQ102" s="89">
        <f>IF(AP102=$AP$55,$AP$56,0)</f>
        <v>0</v>
      </c>
      <c r="AR102" s="88"/>
      <c r="AS102" s="89">
        <f>IF(AR102=$AR$55,$AR$56,0)</f>
        <v>0</v>
      </c>
      <c r="AT102" s="88"/>
      <c r="AU102" s="89">
        <f>IF(AT102=$AT$55,$AT$56,0)</f>
        <v>0</v>
      </c>
      <c r="AV102" s="88"/>
      <c r="AW102" s="89">
        <f>IF(AV102=$AV$55,$AV$56,0)</f>
        <v>0</v>
      </c>
      <c r="AX102" s="88"/>
      <c r="AY102" s="89">
        <f>IF(AX102=$AX$55,$AX$56,0)</f>
        <v>0</v>
      </c>
      <c r="AZ102" s="88"/>
      <c r="BA102" s="89">
        <f>IF(AZ102=$AZ$55,$AZ$56,0)</f>
        <v>0</v>
      </c>
      <c r="BB102" s="88"/>
      <c r="BC102" s="89">
        <f>IF(BB102=$BB$55,$BB$56,0)</f>
        <v>0</v>
      </c>
      <c r="BD102" s="88"/>
      <c r="BE102" s="89">
        <f>IF(BD102=$BD$55,$BD$56,0)</f>
        <v>0</v>
      </c>
      <c r="BF102" s="88"/>
      <c r="BG102" s="89">
        <f>IF(BF102=$BF$55,$BF$56,0)</f>
        <v>0</v>
      </c>
      <c r="BH102" s="88"/>
      <c r="BI102" s="89">
        <f>IF(BH102=$BH$55,$BH$56,0)</f>
        <v>0</v>
      </c>
      <c r="BJ102" s="88"/>
      <c r="BK102" s="89">
        <f>IF(BJ102=$BJ$55,$BJ$56,0)</f>
        <v>0</v>
      </c>
      <c r="BL102" s="102"/>
      <c r="BM102" s="5">
        <f t="shared" si="31"/>
        <v>0</v>
      </c>
      <c r="BN102" s="14">
        <f t="shared" si="30"/>
        <v>0</v>
      </c>
      <c r="BO102" s="91">
        <f t="shared" si="32"/>
        <v>0</v>
      </c>
      <c r="BP102" s="15">
        <f t="shared" si="33"/>
        <v>2</v>
      </c>
      <c r="BQ102" s="5">
        <f t="shared" si="34"/>
        <v>0</v>
      </c>
      <c r="BR102" s="240" t="str">
        <f t="shared" si="35"/>
        <v/>
      </c>
      <c r="BS102" s="240" t="str">
        <f t="shared" si="37"/>
        <v/>
      </c>
      <c r="BT102" s="240"/>
      <c r="BU102" s="82"/>
      <c r="BV102" s="82"/>
      <c r="BW102" s="82"/>
      <c r="BX102" s="82"/>
      <c r="BY102" s="21"/>
    </row>
    <row r="103" spans="1:77" ht="12.75" customHeight="1" x14ac:dyDescent="0.2">
      <c r="A103" s="3"/>
      <c r="B103" s="5">
        <f t="shared" si="36"/>
        <v>46</v>
      </c>
      <c r="C103" s="304"/>
      <c r="D103" s="305"/>
      <c r="E103" s="22"/>
      <c r="F103" s="88"/>
      <c r="G103" s="89">
        <f>IF(F103=$F$55,$F$56,0)</f>
        <v>0</v>
      </c>
      <c r="H103" s="88"/>
      <c r="I103" s="89">
        <f>IF(H103=$H$55,$H$56,0)</f>
        <v>0</v>
      </c>
      <c r="J103" s="88"/>
      <c r="K103" s="89">
        <f>IF(J103=$J$55,$J$56,0)</f>
        <v>0</v>
      </c>
      <c r="L103" s="88"/>
      <c r="M103" s="89">
        <f>IF(L103=$L$55,$L$56,0)</f>
        <v>0</v>
      </c>
      <c r="N103" s="88"/>
      <c r="O103" s="89">
        <f>IF(N103=$N$55,$N$56,0)</f>
        <v>0</v>
      </c>
      <c r="P103" s="88"/>
      <c r="Q103" s="89">
        <f>IF(P103=$P$55,$P$56,0)</f>
        <v>0</v>
      </c>
      <c r="R103" s="88"/>
      <c r="S103" s="89">
        <f>IF(R103=$R$55,$R$56,0)</f>
        <v>0</v>
      </c>
      <c r="T103" s="88"/>
      <c r="U103" s="89">
        <f>IF(T103=$T$55,$T$56,0)</f>
        <v>0</v>
      </c>
      <c r="V103" s="88"/>
      <c r="W103" s="89">
        <f>IF(V103=$V$55,$V$56,0)</f>
        <v>0</v>
      </c>
      <c r="X103" s="88"/>
      <c r="Y103" s="89">
        <f>IF(X103=$X$55,$X$56,0)</f>
        <v>0</v>
      </c>
      <c r="Z103" s="88"/>
      <c r="AA103" s="89">
        <f>IF(Z103=$Z$55,$Z$56,0)</f>
        <v>0</v>
      </c>
      <c r="AB103" s="88"/>
      <c r="AC103" s="89">
        <f>IF(AB103=$AB$55,$AB$56,0)</f>
        <v>0</v>
      </c>
      <c r="AD103" s="88"/>
      <c r="AE103" s="89">
        <f>IF(AD103=$AD$55,$AD$56,0)</f>
        <v>0</v>
      </c>
      <c r="AF103" s="88"/>
      <c r="AG103" s="89">
        <f>IF(AF103=$AF$55,$AF$56,0)</f>
        <v>0</v>
      </c>
      <c r="AH103" s="88"/>
      <c r="AI103" s="89">
        <f>IF(AH103=$AH$55,$AH$56,0)</f>
        <v>0</v>
      </c>
      <c r="AJ103" s="88"/>
      <c r="AK103" s="89">
        <f>IF(AJ103=$AJ$55,$AJ$56,0)</f>
        <v>0</v>
      </c>
      <c r="AL103" s="88"/>
      <c r="AM103" s="89">
        <f>IF(AL103=$AL$55,$AL$56,0)</f>
        <v>0</v>
      </c>
      <c r="AN103" s="88"/>
      <c r="AO103" s="89">
        <f>IF(AN103=$AN$55,$AN$56,0)</f>
        <v>0</v>
      </c>
      <c r="AP103" s="88"/>
      <c r="AQ103" s="89">
        <f>IF(AP103=$AP$55,$AP$56,0)</f>
        <v>0</v>
      </c>
      <c r="AR103" s="88"/>
      <c r="AS103" s="89">
        <f>IF(AR103=$AR$55,$AR$56,0)</f>
        <v>0</v>
      </c>
      <c r="AT103" s="88"/>
      <c r="AU103" s="89">
        <f>IF(AT103=$AT$55,$AT$56,0)</f>
        <v>0</v>
      </c>
      <c r="AV103" s="88"/>
      <c r="AW103" s="89">
        <f>IF(AV103=$AV$55,$AV$56,0)</f>
        <v>0</v>
      </c>
      <c r="AX103" s="88"/>
      <c r="AY103" s="89">
        <f>IF(AX103=$AX$55,$AX$56,0)</f>
        <v>0</v>
      </c>
      <c r="AZ103" s="88"/>
      <c r="BA103" s="89">
        <f>IF(AZ103=$AZ$55,$AZ$56,0)</f>
        <v>0</v>
      </c>
      <c r="BB103" s="88"/>
      <c r="BC103" s="89">
        <f>IF(BB103=$BB$55,$BB$56,0)</f>
        <v>0</v>
      </c>
      <c r="BD103" s="88"/>
      <c r="BE103" s="89">
        <f>IF(BD103=$BD$55,$BD$56,0)</f>
        <v>0</v>
      </c>
      <c r="BF103" s="88"/>
      <c r="BG103" s="89">
        <f>IF(BF103=$BF$55,$BF$56,0)</f>
        <v>0</v>
      </c>
      <c r="BH103" s="88"/>
      <c r="BI103" s="89">
        <f>IF(BH103=$BH$55,$BH$56,0)</f>
        <v>0</v>
      </c>
      <c r="BJ103" s="88"/>
      <c r="BK103" s="89">
        <f>IF(BJ103=$BJ$55,$BJ$56,0)</f>
        <v>0</v>
      </c>
      <c r="BL103" s="102"/>
      <c r="BM103" s="5">
        <f t="shared" si="31"/>
        <v>0</v>
      </c>
      <c r="BN103" s="14">
        <f t="shared" si="30"/>
        <v>0</v>
      </c>
      <c r="BO103" s="91">
        <f t="shared" si="32"/>
        <v>0</v>
      </c>
      <c r="BP103" s="15">
        <f t="shared" si="33"/>
        <v>2</v>
      </c>
      <c r="BQ103" s="5">
        <f t="shared" si="34"/>
        <v>0</v>
      </c>
      <c r="BR103" s="240" t="str">
        <f t="shared" si="35"/>
        <v/>
      </c>
      <c r="BS103" s="240" t="str">
        <f t="shared" si="37"/>
        <v/>
      </c>
      <c r="BT103" s="240"/>
      <c r="BU103" s="82"/>
      <c r="BV103" s="82"/>
      <c r="BW103" s="82"/>
      <c r="BX103" s="82"/>
      <c r="BY103" s="21"/>
    </row>
    <row r="104" spans="1:77" ht="12.75" customHeight="1" x14ac:dyDescent="0.2">
      <c r="A104" s="3"/>
      <c r="B104" s="5">
        <v>47</v>
      </c>
      <c r="C104" s="304"/>
      <c r="D104" s="305"/>
      <c r="E104" s="22"/>
      <c r="F104" s="88"/>
      <c r="G104" s="89">
        <f>IF(F104=$F$55,$F$56,0)</f>
        <v>0</v>
      </c>
      <c r="H104" s="88"/>
      <c r="I104" s="89">
        <f>IF(H104=$H$55,$H$56,0)</f>
        <v>0</v>
      </c>
      <c r="J104" s="88"/>
      <c r="K104" s="89">
        <f>IF(J104=$J$55,$J$56,0)</f>
        <v>0</v>
      </c>
      <c r="L104" s="88"/>
      <c r="M104" s="89">
        <f>IF(L104=$L$55,$L$56,0)</f>
        <v>0</v>
      </c>
      <c r="N104" s="88"/>
      <c r="O104" s="89">
        <f>IF(N104=$N$55,$N$56,0)</f>
        <v>0</v>
      </c>
      <c r="P104" s="88"/>
      <c r="Q104" s="89">
        <f>IF(P104=$P$55,$P$56,0)</f>
        <v>0</v>
      </c>
      <c r="R104" s="88"/>
      <c r="S104" s="89">
        <f>IF(R104=$R$55,$R$56,0)</f>
        <v>0</v>
      </c>
      <c r="T104" s="88"/>
      <c r="U104" s="89">
        <f>IF(T104=$T$55,$T$56,0)</f>
        <v>0</v>
      </c>
      <c r="V104" s="88"/>
      <c r="W104" s="89">
        <f>IF(V104=$V$55,$V$56,0)</f>
        <v>0</v>
      </c>
      <c r="X104" s="88"/>
      <c r="Y104" s="89">
        <f>IF(X104=$X$55,$X$56,0)</f>
        <v>0</v>
      </c>
      <c r="Z104" s="88"/>
      <c r="AA104" s="89">
        <f>IF(Z104=$Z$55,$Z$56,0)</f>
        <v>0</v>
      </c>
      <c r="AB104" s="88"/>
      <c r="AC104" s="89">
        <f>IF(AB104=$AB$55,$AB$56,0)</f>
        <v>0</v>
      </c>
      <c r="AD104" s="88"/>
      <c r="AE104" s="89">
        <f>IF(AD104=$AD$55,$AD$56,0)</f>
        <v>0</v>
      </c>
      <c r="AF104" s="88"/>
      <c r="AG104" s="89">
        <f>IF(AF104=$AF$55,$AF$56,0)</f>
        <v>0</v>
      </c>
      <c r="AH104" s="88"/>
      <c r="AI104" s="89">
        <f>IF(AH104=$AH$55,$AH$56,0)</f>
        <v>0</v>
      </c>
      <c r="AJ104" s="88"/>
      <c r="AK104" s="89">
        <f>IF(AJ104=$AJ$55,$AJ$56,0)</f>
        <v>0</v>
      </c>
      <c r="AL104" s="88"/>
      <c r="AM104" s="89">
        <f>IF(AL104=$AL$55,$AL$56,0)</f>
        <v>0</v>
      </c>
      <c r="AN104" s="88"/>
      <c r="AO104" s="89">
        <f>IF(AN104=$AN$55,$AN$56,0)</f>
        <v>0</v>
      </c>
      <c r="AP104" s="88"/>
      <c r="AQ104" s="89">
        <f>IF(AP104=$AP$55,$AP$56,0)</f>
        <v>0</v>
      </c>
      <c r="AR104" s="88"/>
      <c r="AS104" s="89">
        <f>IF(AR104=$AR$55,$AR$56,0)</f>
        <v>0</v>
      </c>
      <c r="AT104" s="88"/>
      <c r="AU104" s="89">
        <f>IF(AT104=$AT$55,$AT$56,0)</f>
        <v>0</v>
      </c>
      <c r="AV104" s="88"/>
      <c r="AW104" s="89">
        <f>IF(AV104=$AV$55,$AV$56,0)</f>
        <v>0</v>
      </c>
      <c r="AX104" s="88"/>
      <c r="AY104" s="89">
        <f>IF(AX104=$AX$55,$AX$56,0)</f>
        <v>0</v>
      </c>
      <c r="AZ104" s="88"/>
      <c r="BA104" s="89">
        <f>IF(AZ104=$AZ$55,$AZ$56,0)</f>
        <v>0</v>
      </c>
      <c r="BB104" s="88"/>
      <c r="BC104" s="89">
        <f>IF(BB104=$BB$55,$BB$56,0)</f>
        <v>0</v>
      </c>
      <c r="BD104" s="88"/>
      <c r="BE104" s="89">
        <f>IF(BD104=$BD$55,$BD$56,0)</f>
        <v>0</v>
      </c>
      <c r="BF104" s="88"/>
      <c r="BG104" s="89">
        <f>IF(BF104=$BF$55,$BF$56,0)</f>
        <v>0</v>
      </c>
      <c r="BH104" s="88"/>
      <c r="BI104" s="89">
        <f>IF(BH104=$BH$55,$BH$56,0)</f>
        <v>0</v>
      </c>
      <c r="BJ104" s="88"/>
      <c r="BK104" s="89">
        <f>IF(BJ104=$BJ$55,$BJ$56,0)</f>
        <v>0</v>
      </c>
      <c r="BL104" s="102"/>
      <c r="BM104" s="5">
        <f t="shared" si="31"/>
        <v>0</v>
      </c>
      <c r="BN104" s="14">
        <f t="shared" si="30"/>
        <v>0</v>
      </c>
      <c r="BO104" s="91">
        <f t="shared" si="32"/>
        <v>0</v>
      </c>
      <c r="BP104" s="15">
        <f t="shared" si="33"/>
        <v>2</v>
      </c>
      <c r="BQ104" s="5">
        <f t="shared" si="34"/>
        <v>0</v>
      </c>
      <c r="BR104" s="240" t="str">
        <f t="shared" si="35"/>
        <v/>
      </c>
      <c r="BS104" s="240" t="str">
        <f t="shared" si="37"/>
        <v/>
      </c>
      <c r="BT104" s="240"/>
      <c r="BU104" s="82"/>
      <c r="BV104" s="82"/>
      <c r="BW104" s="82"/>
      <c r="BX104" s="82"/>
      <c r="BY104" s="21"/>
    </row>
    <row r="105" spans="1:77" ht="12.75" customHeight="1" x14ac:dyDescent="0.2">
      <c r="B105" s="9"/>
      <c r="C105" s="300"/>
      <c r="D105" s="300"/>
      <c r="E105" s="26"/>
      <c r="F105" s="108">
        <v>1</v>
      </c>
      <c r="G105" s="109"/>
      <c r="H105" s="108">
        <f>F105+1</f>
        <v>2</v>
      </c>
      <c r="I105" s="108"/>
      <c r="J105" s="108">
        <f t="shared" ref="J105:BL105" si="39">H105+1</f>
        <v>3</v>
      </c>
      <c r="K105" s="108"/>
      <c r="L105" s="108">
        <f t="shared" si="39"/>
        <v>4</v>
      </c>
      <c r="M105" s="108"/>
      <c r="N105" s="108">
        <f t="shared" si="39"/>
        <v>5</v>
      </c>
      <c r="O105" s="108"/>
      <c r="P105" s="108">
        <f t="shared" si="39"/>
        <v>6</v>
      </c>
      <c r="Q105" s="108"/>
      <c r="R105" s="108">
        <f t="shared" si="39"/>
        <v>7</v>
      </c>
      <c r="S105" s="108"/>
      <c r="T105" s="108">
        <f t="shared" si="39"/>
        <v>8</v>
      </c>
      <c r="U105" s="108"/>
      <c r="V105" s="108">
        <f t="shared" si="39"/>
        <v>9</v>
      </c>
      <c r="W105" s="108"/>
      <c r="X105" s="108">
        <f t="shared" si="39"/>
        <v>10</v>
      </c>
      <c r="Y105" s="108"/>
      <c r="Z105" s="108">
        <f t="shared" si="39"/>
        <v>11</v>
      </c>
      <c r="AA105" s="108"/>
      <c r="AB105" s="108">
        <f t="shared" si="39"/>
        <v>12</v>
      </c>
      <c r="AC105" s="108"/>
      <c r="AD105" s="108">
        <f t="shared" si="39"/>
        <v>13</v>
      </c>
      <c r="AE105" s="108"/>
      <c r="AF105" s="108">
        <f t="shared" si="39"/>
        <v>14</v>
      </c>
      <c r="AG105" s="108"/>
      <c r="AH105" s="108">
        <f t="shared" si="39"/>
        <v>15</v>
      </c>
      <c r="AI105" s="108"/>
      <c r="AJ105" s="108">
        <f t="shared" si="39"/>
        <v>16</v>
      </c>
      <c r="AK105" s="108"/>
      <c r="AL105" s="108">
        <f t="shared" si="39"/>
        <v>17</v>
      </c>
      <c r="AM105" s="108"/>
      <c r="AN105" s="108">
        <f t="shared" si="39"/>
        <v>18</v>
      </c>
      <c r="AO105" s="108"/>
      <c r="AP105" s="108">
        <f t="shared" si="39"/>
        <v>19</v>
      </c>
      <c r="AQ105" s="108"/>
      <c r="AR105" s="108">
        <f t="shared" si="39"/>
        <v>20</v>
      </c>
      <c r="AS105" s="108"/>
      <c r="AT105" s="108">
        <f t="shared" si="39"/>
        <v>21</v>
      </c>
      <c r="AU105" s="108"/>
      <c r="AV105" s="108">
        <f t="shared" si="39"/>
        <v>22</v>
      </c>
      <c r="AW105" s="108"/>
      <c r="AX105" s="108">
        <f t="shared" si="39"/>
        <v>23</v>
      </c>
      <c r="AY105" s="108"/>
      <c r="AZ105" s="108">
        <f t="shared" si="39"/>
        <v>24</v>
      </c>
      <c r="BA105" s="108"/>
      <c r="BB105" s="108">
        <f t="shared" si="39"/>
        <v>25</v>
      </c>
      <c r="BC105" s="108"/>
      <c r="BD105" s="108">
        <f t="shared" si="39"/>
        <v>26</v>
      </c>
      <c r="BE105" s="108"/>
      <c r="BF105" s="108">
        <f t="shared" si="39"/>
        <v>27</v>
      </c>
      <c r="BG105" s="108"/>
      <c r="BH105" s="108">
        <f t="shared" si="39"/>
        <v>28</v>
      </c>
      <c r="BI105" s="108"/>
      <c r="BJ105" s="108">
        <f t="shared" si="39"/>
        <v>29</v>
      </c>
      <c r="BK105" s="108"/>
      <c r="BL105" s="108">
        <f t="shared" si="39"/>
        <v>30</v>
      </c>
      <c r="BM105" s="9"/>
      <c r="BN105" s="13"/>
      <c r="BO105" s="13"/>
      <c r="BP105" s="13"/>
      <c r="BQ105" s="9"/>
      <c r="BR105" s="21"/>
      <c r="BS105" s="21"/>
      <c r="BT105" s="21"/>
      <c r="BU105" s="21"/>
      <c r="BV105" s="21"/>
      <c r="BW105" s="21"/>
      <c r="BX105" s="21"/>
    </row>
    <row r="106" spans="1:77" ht="12.75" customHeight="1" x14ac:dyDescent="0.2">
      <c r="B106" s="3"/>
      <c r="C106" s="301" t="s">
        <v>3</v>
      </c>
      <c r="D106" s="302"/>
      <c r="E106" s="303"/>
      <c r="F106" s="16">
        <f>SUMIF($E$58:$E$104,"=P",G58:G104)</f>
        <v>0</v>
      </c>
      <c r="G106" s="36"/>
      <c r="H106" s="16">
        <f>SUMIF($E$58:$E$104,"=P",I58:I104)</f>
        <v>0</v>
      </c>
      <c r="I106" s="16"/>
      <c r="J106" s="16">
        <f>SUMIF($E$58:$E$104,"=P",K58:K104)</f>
        <v>0</v>
      </c>
      <c r="K106" s="16"/>
      <c r="L106" s="16">
        <f>SUMIF($E$58:$E$104,"=P",M58:M104)</f>
        <v>0</v>
      </c>
      <c r="M106" s="16"/>
      <c r="N106" s="16">
        <f>SUMIF($E$58:$E$104,"=P",O58:O104)</f>
        <v>0</v>
      </c>
      <c r="O106" s="16"/>
      <c r="P106" s="16">
        <f>SUMIF($E$58:$E$104,"=P",Q58:Q104)</f>
        <v>0</v>
      </c>
      <c r="Q106" s="16"/>
      <c r="R106" s="16">
        <f>SUMIF($E$58:$E$104,"=P",S58:S104)</f>
        <v>0</v>
      </c>
      <c r="S106" s="16"/>
      <c r="T106" s="16">
        <f>SUMIF($E$58:$E$104,"=P",U58:U104)</f>
        <v>0</v>
      </c>
      <c r="U106" s="16"/>
      <c r="V106" s="16">
        <f>SUMIF($E$58:$E$104,"=P",W58:W104)</f>
        <v>0</v>
      </c>
      <c r="W106" s="16"/>
      <c r="X106" s="16">
        <f>SUMIF($E$58:$E$104,"=P",Y58:Y104)</f>
        <v>0</v>
      </c>
      <c r="Y106" s="16"/>
      <c r="Z106" s="16">
        <f>SUMIF($E$58:$E$104,"=P",AA58:AA104)</f>
        <v>0</v>
      </c>
      <c r="AA106" s="16"/>
      <c r="AB106" s="16">
        <f>SUMIF($E$58:$E$104,"=P",AC58:AC104)</f>
        <v>0</v>
      </c>
      <c r="AC106" s="16"/>
      <c r="AD106" s="16">
        <f>SUMIF($E$58:$E$104,"=P",AE58:AE104)</f>
        <v>0</v>
      </c>
      <c r="AE106" s="16"/>
      <c r="AF106" s="16">
        <f>SUMIF($E$58:$E$104,"=P",AG58:AG104)</f>
        <v>0</v>
      </c>
      <c r="AG106" s="16"/>
      <c r="AH106" s="16">
        <f>SUMIF($E$58:$E$104,"=P",AI58:AI104)</f>
        <v>0</v>
      </c>
      <c r="AI106" s="16"/>
      <c r="AJ106" s="16">
        <f>SUMIF($E$58:$E$104,"=P",AK58:AK104)</f>
        <v>0</v>
      </c>
      <c r="AK106" s="16"/>
      <c r="AL106" s="16">
        <f>SUMIF($E$58:$E$104,"=P",AM58:AM104)</f>
        <v>0</v>
      </c>
      <c r="AM106" s="16"/>
      <c r="AN106" s="16">
        <f>SUMIF($E$58:$E$104,"=P",AO58:AO104)</f>
        <v>0</v>
      </c>
      <c r="AO106" s="16"/>
      <c r="AP106" s="16">
        <f>SUMIF($E$58:$E$104,"=P",AQ58:AQ104)</f>
        <v>0</v>
      </c>
      <c r="AQ106" s="16"/>
      <c r="AR106" s="16">
        <f>SUMIF($E$58:$E$104,"=P",AS58:AS104)</f>
        <v>0</v>
      </c>
      <c r="AS106" s="16"/>
      <c r="AT106" s="16">
        <f>SUMIF($E$58:$E$104,"=P",AU58:AU104)</f>
        <v>0</v>
      </c>
      <c r="AU106" s="16"/>
      <c r="AV106" s="16">
        <f>SUMIF($E$58:$E$104,"=P",AW58:AW104)</f>
        <v>0</v>
      </c>
      <c r="AW106" s="16"/>
      <c r="AX106" s="16">
        <f>SUMIF($E$58:$E$104,"=P",AY58:AY104)</f>
        <v>0</v>
      </c>
      <c r="AY106" s="16"/>
      <c r="AZ106" s="16">
        <f>SUMIF($E$58:$E$104,"=P",BA58:BA104)</f>
        <v>0</v>
      </c>
      <c r="BA106" s="16"/>
      <c r="BB106" s="16">
        <f>SUMIF($E$58:$E$104,"=P",BC58:BC104)</f>
        <v>0</v>
      </c>
      <c r="BC106" s="16"/>
      <c r="BD106" s="16">
        <f>SUMIF($E$58:$E$104,"=P",BE58:BE104)</f>
        <v>0</v>
      </c>
      <c r="BE106" s="16"/>
      <c r="BF106" s="16">
        <f>SUMIF($E$58:$E$104,"=P",BG58:BG104)</f>
        <v>0</v>
      </c>
      <c r="BG106" s="16"/>
      <c r="BH106" s="16">
        <f>SUMIF($E$58:$E$104,"=P",BI58:BI104)</f>
        <v>0</v>
      </c>
      <c r="BI106" s="16"/>
      <c r="BJ106" s="16">
        <f>SUMIF($E$58:$E$104,"=P",BK58:BK104)</f>
        <v>0</v>
      </c>
      <c r="BK106" s="16"/>
      <c r="BL106" s="16">
        <f>SUMIF($E$58:$E$104,"=P",BL58:BL104)</f>
        <v>0</v>
      </c>
      <c r="BM106" s="6"/>
      <c r="BN106" s="17" t="s">
        <v>19</v>
      </c>
      <c r="BO106" s="17"/>
      <c r="BP106" s="17" t="s">
        <v>5</v>
      </c>
      <c r="BQ106" s="8"/>
      <c r="BR106" s="21"/>
      <c r="BS106" s="21"/>
      <c r="BT106" s="21"/>
      <c r="BU106" s="21"/>
      <c r="BV106" s="21"/>
      <c r="BW106" s="21"/>
      <c r="BX106" s="21"/>
    </row>
    <row r="107" spans="1:77" ht="12.75" customHeight="1" x14ac:dyDescent="0.2">
      <c r="B107" s="3"/>
      <c r="C107" s="322" t="s">
        <v>38</v>
      </c>
      <c r="D107" s="322"/>
      <c r="E107" s="322"/>
      <c r="F107" s="14" t="e">
        <f>(F106*100)/(C18*F11)</f>
        <v>#DIV/0!</v>
      </c>
      <c r="G107" s="62"/>
      <c r="H107" s="14" t="e">
        <f>(H106*100)/(C19*F11)</f>
        <v>#DIV/0!</v>
      </c>
      <c r="I107" s="14"/>
      <c r="J107" s="14" t="e">
        <f>(J106*100)/(C20*F11)</f>
        <v>#DIV/0!</v>
      </c>
      <c r="K107" s="14"/>
      <c r="L107" s="14" t="e">
        <f>(L106*100)/(C21*F11)</f>
        <v>#DIV/0!</v>
      </c>
      <c r="M107" s="14"/>
      <c r="N107" s="14" t="e">
        <f>(N106*100)/(C22*F11)</f>
        <v>#DIV/0!</v>
      </c>
      <c r="O107" s="14"/>
      <c r="P107" s="14" t="e">
        <f>(P106*100)/(C23*F11)</f>
        <v>#DIV/0!</v>
      </c>
      <c r="Q107" s="14"/>
      <c r="R107" s="14" t="e">
        <f>(R106*100)/(C24*F11)</f>
        <v>#DIV/0!</v>
      </c>
      <c r="S107" s="14"/>
      <c r="T107" s="14" t="e">
        <f>(T106*100)/(C25*F11)</f>
        <v>#DIV/0!</v>
      </c>
      <c r="U107" s="14"/>
      <c r="V107" s="14" t="e">
        <f>(V106*100)/(C26*F11)</f>
        <v>#DIV/0!</v>
      </c>
      <c r="W107" s="14"/>
      <c r="X107" s="14" t="e">
        <f>(X106*100)/(C27*F11)</f>
        <v>#DIV/0!</v>
      </c>
      <c r="Y107" s="14"/>
      <c r="Z107" s="14" t="e">
        <f>(Z106*100)/(C28*F11)</f>
        <v>#DIV/0!</v>
      </c>
      <c r="AA107" s="14"/>
      <c r="AB107" s="14" t="e">
        <f>(AB106*100)/(C29*F11)</f>
        <v>#DIV/0!</v>
      </c>
      <c r="AC107" s="14"/>
      <c r="AD107" s="14" t="e">
        <f>(AD106*100)/(C30*F11)</f>
        <v>#DIV/0!</v>
      </c>
      <c r="AE107" s="14"/>
      <c r="AF107" s="14" t="e">
        <f>(AF106*100)/(C31*F11)</f>
        <v>#DIV/0!</v>
      </c>
      <c r="AG107" s="14"/>
      <c r="AH107" s="14" t="e">
        <f>(AH106*100)/(C32*F11)</f>
        <v>#DIV/0!</v>
      </c>
      <c r="AI107" s="15"/>
      <c r="AJ107" s="14" t="e">
        <f>(AJ106*100)/(C33*F11)</f>
        <v>#DIV/0!</v>
      </c>
      <c r="AK107" s="15"/>
      <c r="AL107" s="14" t="e">
        <f>(AL106*100)/(C34*F11)</f>
        <v>#DIV/0!</v>
      </c>
      <c r="AM107" s="15"/>
      <c r="AN107" s="14" t="e">
        <f>(AN106*100)/(C35*F11)</f>
        <v>#DIV/0!</v>
      </c>
      <c r="AO107" s="15"/>
      <c r="AP107" s="14" t="e">
        <f>(AP106*100)/(C36*F11)</f>
        <v>#DIV/0!</v>
      </c>
      <c r="AQ107" s="15"/>
      <c r="AR107" s="14" t="e">
        <f>(AR106*100)/(C37*F11)</f>
        <v>#DIV/0!</v>
      </c>
      <c r="AS107" s="15"/>
      <c r="AT107" s="14" t="e">
        <f>(AT106*100)/(C38*F11)</f>
        <v>#DIV/0!</v>
      </c>
      <c r="AU107" s="15"/>
      <c r="AV107" s="14" t="e">
        <f>(AV106*100)/(C39*F11)</f>
        <v>#DIV/0!</v>
      </c>
      <c r="AW107" s="15"/>
      <c r="AX107" s="14" t="e">
        <f>(AX106*100)/(C40*F11)</f>
        <v>#DIV/0!</v>
      </c>
      <c r="AY107" s="15"/>
      <c r="AZ107" s="14" t="e">
        <f>(AZ106*100)/(C41*F11)</f>
        <v>#DIV/0!</v>
      </c>
      <c r="BA107" s="15"/>
      <c r="BB107" s="14" t="e">
        <f>(BB106*100)/(C42*F11)</f>
        <v>#DIV/0!</v>
      </c>
      <c r="BC107" s="15"/>
      <c r="BD107" s="14" t="e">
        <f>(BD106*100)/(C43*F11)</f>
        <v>#DIV/0!</v>
      </c>
      <c r="BE107" s="15"/>
      <c r="BF107" s="14" t="e">
        <f>(BF106*100)/(C44*F11)</f>
        <v>#DIV/0!</v>
      </c>
      <c r="BG107" s="15"/>
      <c r="BH107" s="14" t="e">
        <f>(BH106*100)/(C45*F11)</f>
        <v>#DIV/0!</v>
      </c>
      <c r="BI107" s="15"/>
      <c r="BJ107" s="14" t="e">
        <f>(BJ106*100)/(C46*F11)</f>
        <v>#DIV/0!</v>
      </c>
      <c r="BK107" s="15"/>
      <c r="BL107" s="14" t="e">
        <f>(BL106*100)/(C47*$F$11)</f>
        <v>#DIV/0!</v>
      </c>
      <c r="BM107" s="6"/>
      <c r="BN107" s="18" t="e">
        <f>SUM(BN58:BN104)/COUNTIF(BN58:BN104,"&gt;0")</f>
        <v>#DIV/0!</v>
      </c>
      <c r="BO107" s="18"/>
      <c r="BP107" s="19" t="e">
        <f>SUMIF($E$58:$E$104,"=P",$BP$58:$BP$104)/COUNTIF($E$58:$E$104,"=P")</f>
        <v>#DIV/0!</v>
      </c>
      <c r="BQ107" s="8"/>
      <c r="BR107" s="21"/>
      <c r="BS107" s="21"/>
      <c r="BT107" s="21"/>
      <c r="BU107" s="21"/>
      <c r="BV107" s="21"/>
      <c r="BW107" s="21"/>
      <c r="BX107" s="21"/>
    </row>
    <row r="108" spans="1:77" s="50" customFormat="1" ht="12.75" customHeight="1" x14ac:dyDescent="0.2">
      <c r="C108" s="323"/>
      <c r="D108" s="324"/>
      <c r="E108" s="324"/>
      <c r="F108" s="51"/>
      <c r="G108" s="21"/>
      <c r="H108" s="21"/>
      <c r="I108" s="21"/>
      <c r="J108" s="21"/>
      <c r="K108" s="21"/>
      <c r="L108" s="21"/>
      <c r="M108" s="49"/>
      <c r="N108" s="320"/>
      <c r="O108" s="321"/>
      <c r="P108" s="321"/>
      <c r="Q108" s="321"/>
      <c r="R108" s="321"/>
      <c r="S108" s="49"/>
      <c r="T108" s="52"/>
      <c r="U108" s="49"/>
      <c r="V108" s="320"/>
      <c r="W108" s="321"/>
      <c r="X108" s="321"/>
      <c r="Y108" s="321"/>
      <c r="Z108" s="321"/>
      <c r="AA108" s="49"/>
      <c r="AB108" s="52"/>
      <c r="AC108" s="21"/>
      <c r="AD108" s="21"/>
      <c r="AE108" s="21"/>
      <c r="AF108" s="49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N108" s="21"/>
      <c r="BO108" s="21"/>
      <c r="BP108" s="21"/>
      <c r="BU108" s="81"/>
      <c r="BV108" s="81"/>
      <c r="BW108" s="81"/>
      <c r="BX108" s="81"/>
      <c r="BY108" s="81"/>
    </row>
    <row r="109" spans="1:77" s="50" customFormat="1" ht="12.75" customHeight="1" x14ac:dyDescent="0.2">
      <c r="C109" s="275" t="s">
        <v>37</v>
      </c>
      <c r="D109" s="276"/>
      <c r="E109" s="277"/>
      <c r="F109" s="68" t="e">
        <f>AVERAGE(F107)</f>
        <v>#DIV/0!</v>
      </c>
      <c r="G109" s="68"/>
      <c r="H109" s="68" t="e">
        <f t="shared" ref="H109:BL109" si="40">AVERAGE(H107)</f>
        <v>#DIV/0!</v>
      </c>
      <c r="I109" s="68"/>
      <c r="J109" s="68" t="e">
        <f t="shared" si="40"/>
        <v>#DIV/0!</v>
      </c>
      <c r="K109" s="68"/>
      <c r="L109" s="68" t="e">
        <f t="shared" si="40"/>
        <v>#DIV/0!</v>
      </c>
      <c r="M109" s="68"/>
      <c r="N109" s="68" t="e">
        <f>AVERAGE(N107)</f>
        <v>#DIV/0!</v>
      </c>
      <c r="O109" s="68"/>
      <c r="P109" s="68" t="e">
        <f t="shared" si="40"/>
        <v>#DIV/0!</v>
      </c>
      <c r="Q109" s="68"/>
      <c r="R109" s="68" t="e">
        <f t="shared" si="40"/>
        <v>#DIV/0!</v>
      </c>
      <c r="S109" s="68"/>
      <c r="T109" s="68" t="e">
        <f t="shared" si="40"/>
        <v>#DIV/0!</v>
      </c>
      <c r="U109" s="68"/>
      <c r="V109" s="68" t="e">
        <f t="shared" si="40"/>
        <v>#DIV/0!</v>
      </c>
      <c r="W109" s="68"/>
      <c r="X109" s="68" t="e">
        <f t="shared" si="40"/>
        <v>#DIV/0!</v>
      </c>
      <c r="Y109" s="68"/>
      <c r="Z109" s="68" t="e">
        <f t="shared" si="40"/>
        <v>#DIV/0!</v>
      </c>
      <c r="AA109" s="68"/>
      <c r="AB109" s="68" t="e">
        <f t="shared" si="40"/>
        <v>#DIV/0!</v>
      </c>
      <c r="AC109" s="68"/>
      <c r="AD109" s="68" t="e">
        <f t="shared" si="40"/>
        <v>#DIV/0!</v>
      </c>
      <c r="AE109" s="68"/>
      <c r="AF109" s="68" t="e">
        <f t="shared" si="40"/>
        <v>#DIV/0!</v>
      </c>
      <c r="AG109" s="68"/>
      <c r="AH109" s="68" t="e">
        <f t="shared" si="40"/>
        <v>#DIV/0!</v>
      </c>
      <c r="AI109" s="68"/>
      <c r="AJ109" s="68" t="e">
        <f t="shared" si="40"/>
        <v>#DIV/0!</v>
      </c>
      <c r="AK109" s="68"/>
      <c r="AL109" s="68" t="e">
        <f t="shared" si="40"/>
        <v>#DIV/0!</v>
      </c>
      <c r="AM109" s="68"/>
      <c r="AN109" s="68" t="e">
        <f t="shared" si="40"/>
        <v>#DIV/0!</v>
      </c>
      <c r="AO109" s="68"/>
      <c r="AP109" s="68" t="e">
        <f t="shared" si="40"/>
        <v>#DIV/0!</v>
      </c>
      <c r="AQ109" s="68"/>
      <c r="AR109" s="68" t="e">
        <f t="shared" si="40"/>
        <v>#DIV/0!</v>
      </c>
      <c r="AS109" s="68"/>
      <c r="AT109" s="68" t="e">
        <f t="shared" si="40"/>
        <v>#DIV/0!</v>
      </c>
      <c r="AU109" s="68"/>
      <c r="AV109" s="68" t="e">
        <f t="shared" si="40"/>
        <v>#DIV/0!</v>
      </c>
      <c r="AW109" s="68"/>
      <c r="AX109" s="68" t="e">
        <f t="shared" si="40"/>
        <v>#DIV/0!</v>
      </c>
      <c r="AY109" s="68"/>
      <c r="AZ109" s="68" t="e">
        <f t="shared" si="40"/>
        <v>#DIV/0!</v>
      </c>
      <c r="BA109" s="68"/>
      <c r="BB109" s="68" t="e">
        <f t="shared" si="40"/>
        <v>#DIV/0!</v>
      </c>
      <c r="BC109" s="68"/>
      <c r="BD109" s="68" t="e">
        <f t="shared" si="40"/>
        <v>#DIV/0!</v>
      </c>
      <c r="BE109" s="68"/>
      <c r="BF109" s="68" t="e">
        <f t="shared" si="40"/>
        <v>#DIV/0!</v>
      </c>
      <c r="BG109" s="68"/>
      <c r="BH109" s="68" t="e">
        <f t="shared" si="40"/>
        <v>#DIV/0!</v>
      </c>
      <c r="BI109" s="68"/>
      <c r="BJ109" s="68" t="e">
        <f t="shared" si="40"/>
        <v>#DIV/0!</v>
      </c>
      <c r="BK109" s="68"/>
      <c r="BL109" s="68" t="e">
        <f t="shared" si="40"/>
        <v>#DIV/0!</v>
      </c>
      <c r="BN109" s="21"/>
      <c r="BO109" s="21"/>
      <c r="BP109" s="21"/>
      <c r="BU109" s="81"/>
      <c r="BV109" s="81"/>
      <c r="BW109" s="81"/>
      <c r="BX109" s="81"/>
      <c r="BY109" s="81"/>
    </row>
    <row r="110" spans="1:77" s="50" customFormat="1" ht="12.75" customHeight="1" x14ac:dyDescent="0.2">
      <c r="C110" s="90"/>
      <c r="D110" s="21"/>
      <c r="E110" s="21"/>
      <c r="F110" s="51"/>
      <c r="G110" s="21"/>
      <c r="H110" s="21"/>
      <c r="I110" s="21"/>
      <c r="J110" s="21"/>
      <c r="K110" s="21"/>
      <c r="L110" s="21"/>
      <c r="M110" s="49"/>
      <c r="N110" s="52"/>
      <c r="O110" s="49"/>
      <c r="P110" s="49"/>
      <c r="Q110" s="49"/>
      <c r="R110" s="49"/>
      <c r="S110" s="49"/>
      <c r="T110" s="52"/>
      <c r="U110" s="49"/>
      <c r="V110" s="52"/>
      <c r="W110" s="49"/>
      <c r="X110" s="49"/>
      <c r="Y110" s="49"/>
      <c r="Z110" s="49"/>
      <c r="AA110" s="49"/>
      <c r="AB110" s="52"/>
      <c r="AC110" s="21"/>
      <c r="AD110" s="21"/>
      <c r="AE110" s="21"/>
      <c r="AF110" s="49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N110" s="21"/>
      <c r="BO110" s="21"/>
      <c r="BP110" s="21"/>
      <c r="BU110" s="81"/>
      <c r="BV110" s="81"/>
      <c r="BW110" s="81"/>
      <c r="BX110" s="81"/>
      <c r="BY110" s="81"/>
    </row>
    <row r="111" spans="1:77" ht="12.75" customHeight="1" x14ac:dyDescent="0.2">
      <c r="C111" s="275" t="s">
        <v>28</v>
      </c>
      <c r="D111" s="276"/>
      <c r="E111" s="277"/>
      <c r="F111" s="68" t="e">
        <f>AVERAGE(F107,H107)</f>
        <v>#DIV/0!</v>
      </c>
      <c r="G111" s="69"/>
      <c r="H111" s="68" t="e">
        <f>AVERAGE(J107,L107)</f>
        <v>#DIV/0!</v>
      </c>
      <c r="I111" s="68"/>
      <c r="J111" s="68" t="e">
        <f>AVERAGE(N107)</f>
        <v>#DIV/0!</v>
      </c>
      <c r="K111" s="68"/>
      <c r="L111" s="68" t="e">
        <f>AVERAGE(P107,R107)</f>
        <v>#DIV/0!</v>
      </c>
      <c r="M111" s="70"/>
      <c r="N111" s="68" t="e">
        <f>AVERAGE(T107,V107)</f>
        <v>#DIV/0!</v>
      </c>
      <c r="O111" s="74"/>
      <c r="P111" s="68" t="e">
        <f>AVERAGE(X107,BL107)</f>
        <v>#DIV/0!</v>
      </c>
      <c r="Q111" s="75"/>
      <c r="R111" s="68" t="e">
        <f>AVERAGE(Z107,AB107)</f>
        <v>#DIV/0!</v>
      </c>
      <c r="S111" s="75"/>
      <c r="T111" s="68" t="e">
        <f>AVERAGE(AD107)</f>
        <v>#DIV/0!</v>
      </c>
      <c r="U111" s="75"/>
      <c r="V111" s="68" t="e">
        <f>AVERAGE(AF107,AH107)</f>
        <v>#DIV/0!</v>
      </c>
      <c r="W111" s="84"/>
      <c r="X111" s="85" t="e">
        <f>AVERAGE(AJ107,AL107)</f>
        <v>#DIV/0!</v>
      </c>
      <c r="Y111" s="86"/>
      <c r="Z111" s="85" t="e">
        <f>AVERAGE(AN107)</f>
        <v>#DIV/0!</v>
      </c>
      <c r="AA111" s="86"/>
      <c r="AB111" s="85" t="e">
        <f>AVERAGE(AP107)</f>
        <v>#DIV/0!</v>
      </c>
      <c r="AC111" s="86"/>
      <c r="AD111" s="85" t="e">
        <f>AVERAGE(AR107)</f>
        <v>#DIV/0!</v>
      </c>
      <c r="AF111" s="87" t="e">
        <f>AVERAGE(AT107,AV107)</f>
        <v>#DIV/0!</v>
      </c>
      <c r="AG111" s="87"/>
      <c r="AH111" s="87" t="e">
        <f>AVERAGE(AX107,AZ107)</f>
        <v>#DIV/0!</v>
      </c>
      <c r="AI111" s="87"/>
      <c r="AJ111" s="87" t="e">
        <f>AVERAGE(BB107)</f>
        <v>#DIV/0!</v>
      </c>
      <c r="AK111" s="87"/>
      <c r="AL111" s="87" t="e">
        <f>AVERAGE(BD107,BF107)</f>
        <v>#DIV/0!</v>
      </c>
      <c r="AM111" s="87"/>
      <c r="AN111" s="87" t="e">
        <f>AVERAGE(BH107,BJ107)</f>
        <v>#DIV/0!</v>
      </c>
    </row>
    <row r="112" spans="1:77" ht="12.75" customHeight="1" x14ac:dyDescent="0.2">
      <c r="C112" s="71"/>
      <c r="D112" s="71"/>
      <c r="E112" s="72"/>
      <c r="F112" s="296"/>
      <c r="G112" s="296"/>
      <c r="H112" s="296"/>
      <c r="I112" s="73"/>
      <c r="J112" s="72"/>
      <c r="K112" s="72"/>
      <c r="L112" s="72"/>
      <c r="M112" s="72"/>
      <c r="N112" s="72"/>
      <c r="O112" s="72"/>
      <c r="P112" s="76"/>
      <c r="Q112" s="76"/>
      <c r="R112" s="76"/>
      <c r="S112" s="76"/>
      <c r="T112" s="76"/>
      <c r="U112" s="76"/>
      <c r="V112" s="76"/>
      <c r="W112" s="67"/>
      <c r="X112" s="67"/>
    </row>
    <row r="113" spans="3:30" ht="12.75" customHeight="1" x14ac:dyDescent="0.2">
      <c r="C113" s="275" t="s">
        <v>35</v>
      </c>
      <c r="D113" s="276"/>
      <c r="E113" s="277"/>
      <c r="F113" s="68" t="e">
        <f>AVERAGE(F107,H107,AF107)</f>
        <v>#DIV/0!</v>
      </c>
      <c r="G113" s="69"/>
      <c r="H113" s="68" t="e">
        <f>AVERAGE(J107,N107,T107,AH107,AZ107)</f>
        <v>#DIV/0!</v>
      </c>
      <c r="I113" s="68"/>
      <c r="J113" s="68" t="e">
        <f>AVERAGE(L107,BD107)</f>
        <v>#DIV/0!</v>
      </c>
      <c r="K113" s="68"/>
      <c r="L113" s="68" t="e">
        <f>AVERAGE(P107)</f>
        <v>#DIV/0!</v>
      </c>
      <c r="M113" s="70"/>
      <c r="N113" s="68" t="e">
        <f>AVERAGE(R107,Z107,AB107,AD107,AJ107,AL107,AN107,AP107,AR107,BB107,BF107)</f>
        <v>#DIV/0!</v>
      </c>
      <c r="O113" s="70"/>
      <c r="P113" s="68" t="e">
        <f>AVERAGE(V107,X107)</f>
        <v>#DIV/0!</v>
      </c>
      <c r="Q113" s="70"/>
      <c r="R113" s="68" t="e">
        <f>AVERAGE(AT107)</f>
        <v>#DIV/0!</v>
      </c>
      <c r="S113" s="70"/>
      <c r="T113" s="68" t="e">
        <f>AVERAGE(AV107)</f>
        <v>#DIV/0!</v>
      </c>
      <c r="U113" s="70"/>
      <c r="V113" s="68" t="e">
        <f>AVERAGE(AX107,BL107)</f>
        <v>#DIV/0!</v>
      </c>
      <c r="W113" s="68"/>
      <c r="X113" s="68" t="e">
        <f>AVERAGE(BH107)</f>
        <v>#DIV/0!</v>
      </c>
      <c r="Y113" s="68"/>
      <c r="Z113" s="68" t="e">
        <f>AVERAGE(BJ107)</f>
        <v>#DIV/0!</v>
      </c>
      <c r="AA113" s="98"/>
      <c r="AB113" s="99"/>
      <c r="AC113" s="50"/>
      <c r="AD113" s="99"/>
    </row>
  </sheetData>
  <sheetProtection password="88B8" sheet="1" scenarios="1" selectLockedCells="1"/>
  <dataConsolidate/>
  <mergeCells count="159">
    <mergeCell ref="C113:E113"/>
    <mergeCell ref="C108:E108"/>
    <mergeCell ref="N108:R108"/>
    <mergeCell ref="V108:Z108"/>
    <mergeCell ref="C109:E109"/>
    <mergeCell ref="C111:E111"/>
    <mergeCell ref="F112:H112"/>
    <mergeCell ref="C102:D102"/>
    <mergeCell ref="C103:D103"/>
    <mergeCell ref="C104:D104"/>
    <mergeCell ref="C105:D105"/>
    <mergeCell ref="C106:E106"/>
    <mergeCell ref="C107:E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BV54:BV57"/>
    <mergeCell ref="BW54:BW57"/>
    <mergeCell ref="BX54:BX57"/>
    <mergeCell ref="C57:D57"/>
    <mergeCell ref="C58:D58"/>
    <mergeCell ref="C59:D59"/>
    <mergeCell ref="F48:BP48"/>
    <mergeCell ref="BQ48:CC48"/>
    <mergeCell ref="D51:E51"/>
    <mergeCell ref="D52:E52"/>
    <mergeCell ref="F54:BL54"/>
    <mergeCell ref="BM54:BM57"/>
    <mergeCell ref="BN54:BN57"/>
    <mergeCell ref="BO54:BO57"/>
    <mergeCell ref="BP54:BP57"/>
    <mergeCell ref="BQ54:BQ57"/>
    <mergeCell ref="D45:N45"/>
    <mergeCell ref="P45:BO46"/>
    <mergeCell ref="BP45:BQ45"/>
    <mergeCell ref="D46:N46"/>
    <mergeCell ref="BP46:BQ46"/>
    <mergeCell ref="D47:N47"/>
    <mergeCell ref="P47:BO47"/>
    <mergeCell ref="BP47:BQ47"/>
    <mergeCell ref="D42:N42"/>
    <mergeCell ref="P42:BO42"/>
    <mergeCell ref="BP42:BQ42"/>
    <mergeCell ref="D43:N43"/>
    <mergeCell ref="P43:BO44"/>
    <mergeCell ref="BP43:BQ43"/>
    <mergeCell ref="D44:N44"/>
    <mergeCell ref="BP44:BQ44"/>
    <mergeCell ref="BP38:BQ38"/>
    <mergeCell ref="D39:N39"/>
    <mergeCell ref="BP39:BQ39"/>
    <mergeCell ref="D40:N40"/>
    <mergeCell ref="P40:BO41"/>
    <mergeCell ref="BP40:BQ40"/>
    <mergeCell ref="D41:N41"/>
    <mergeCell ref="BP41:BQ41"/>
    <mergeCell ref="P35:BO35"/>
    <mergeCell ref="D36:N36"/>
    <mergeCell ref="P36:BO36"/>
    <mergeCell ref="D37:N37"/>
    <mergeCell ref="P37:BO37"/>
    <mergeCell ref="D38:N38"/>
    <mergeCell ref="P38:BO39"/>
    <mergeCell ref="D31:N31"/>
    <mergeCell ref="P31:BO32"/>
    <mergeCell ref="BP31:BQ31"/>
    <mergeCell ref="D32:N32"/>
    <mergeCell ref="BP32:BQ32"/>
    <mergeCell ref="D33:N33"/>
    <mergeCell ref="P33:BO34"/>
    <mergeCell ref="BP33:BQ37"/>
    <mergeCell ref="D34:N34"/>
    <mergeCell ref="D35:N35"/>
    <mergeCell ref="D27:N27"/>
    <mergeCell ref="P27:BO27"/>
    <mergeCell ref="D28:N28"/>
    <mergeCell ref="P28:BO29"/>
    <mergeCell ref="BP28:BQ30"/>
    <mergeCell ref="D29:N29"/>
    <mergeCell ref="D30:N30"/>
    <mergeCell ref="P30:BO30"/>
    <mergeCell ref="D23:N23"/>
    <mergeCell ref="P23:BO24"/>
    <mergeCell ref="BP23:BQ23"/>
    <mergeCell ref="D24:N24"/>
    <mergeCell ref="BP24:BQ24"/>
    <mergeCell ref="D25:N25"/>
    <mergeCell ref="P25:BO26"/>
    <mergeCell ref="BP25:BQ25"/>
    <mergeCell ref="D26:N26"/>
    <mergeCell ref="BP26:BQ27"/>
    <mergeCell ref="D20:N20"/>
    <mergeCell ref="P20:BO21"/>
    <mergeCell ref="BP20:BQ20"/>
    <mergeCell ref="D21:N21"/>
    <mergeCell ref="BP21:BQ21"/>
    <mergeCell ref="D22:N22"/>
    <mergeCell ref="P22:BO22"/>
    <mergeCell ref="BP22:BQ22"/>
    <mergeCell ref="B16:BQ16"/>
    <mergeCell ref="D17:N17"/>
    <mergeCell ref="P17:BO17"/>
    <mergeCell ref="BP17:BQ17"/>
    <mergeCell ref="D18:N18"/>
    <mergeCell ref="P18:BO19"/>
    <mergeCell ref="BP18:BQ19"/>
    <mergeCell ref="D19:N19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P107">
    <cfRule type="cellIs" dxfId="142" priority="9" stopIfTrue="1" operator="greaterThanOrEqual">
      <formula>3.95</formula>
    </cfRule>
    <cfRule type="cellIs" dxfId="141" priority="10" stopIfTrue="1" operator="between">
      <formula>2.05</formula>
      <formula>3.94</formula>
    </cfRule>
    <cfRule type="cellIs" dxfId="140" priority="11" stopIfTrue="1" operator="lessThanOrEqual">
      <formula>2</formula>
    </cfRule>
  </conditionalFormatting>
  <conditionalFormatting sqref="BP58:BP104">
    <cfRule type="cellIs" dxfId="139" priority="6" stopIfTrue="1" operator="greaterThanOrEqual">
      <formula>3.95</formula>
    </cfRule>
    <cfRule type="cellIs" dxfId="138" priority="7" stopIfTrue="1" operator="between">
      <formula>2.05</formula>
      <formula>3.94</formula>
    </cfRule>
    <cfRule type="cellIs" dxfId="137" priority="8" stopIfTrue="1" operator="lessThanOrEqual">
      <formula>2</formula>
    </cfRule>
  </conditionalFormatting>
  <conditionalFormatting sqref="F58:F104">
    <cfRule type="cellIs" dxfId="136" priority="12" stopIfTrue="1" operator="equal">
      <formula>$F$55</formula>
    </cfRule>
    <cfRule type="cellIs" dxfId="135" priority="13" stopIfTrue="1" operator="notEqual">
      <formula>$F$55</formula>
    </cfRule>
  </conditionalFormatting>
  <conditionalFormatting sqref="H58:H104">
    <cfRule type="cellIs" dxfId="134" priority="14" stopIfTrue="1" operator="equal">
      <formula>$H$55</formula>
    </cfRule>
    <cfRule type="cellIs" dxfId="133" priority="15" stopIfTrue="1" operator="notEqual">
      <formula>$H$55</formula>
    </cfRule>
  </conditionalFormatting>
  <conditionalFormatting sqref="J58:J104">
    <cfRule type="cellIs" dxfId="132" priority="16" stopIfTrue="1" operator="equal">
      <formula>$J$55</formula>
    </cfRule>
    <cfRule type="cellIs" dxfId="131" priority="17" stopIfTrue="1" operator="notEqual">
      <formula>$J$55</formula>
    </cfRule>
  </conditionalFormatting>
  <conditionalFormatting sqref="L58:L104">
    <cfRule type="cellIs" dxfId="130" priority="18" stopIfTrue="1" operator="equal">
      <formula>$L$55</formula>
    </cfRule>
    <cfRule type="cellIs" dxfId="129" priority="19" stopIfTrue="1" operator="notEqual">
      <formula>$L$55</formula>
    </cfRule>
  </conditionalFormatting>
  <conditionalFormatting sqref="N58:N104">
    <cfRule type="cellIs" dxfId="128" priority="20" stopIfTrue="1" operator="equal">
      <formula>$N$55</formula>
    </cfRule>
    <cfRule type="cellIs" dxfId="127" priority="21" stopIfTrue="1" operator="notEqual">
      <formula>$N$55</formula>
    </cfRule>
  </conditionalFormatting>
  <conditionalFormatting sqref="P58:P104">
    <cfRule type="cellIs" dxfId="126" priority="22" stopIfTrue="1" operator="notEqual">
      <formula>$P$55</formula>
    </cfRule>
    <cfRule type="cellIs" dxfId="125" priority="23" stopIfTrue="1" operator="equal">
      <formula>$P$55</formula>
    </cfRule>
  </conditionalFormatting>
  <conditionalFormatting sqref="R58:R104">
    <cfRule type="cellIs" dxfId="124" priority="24" stopIfTrue="1" operator="equal">
      <formula>$R$55</formula>
    </cfRule>
    <cfRule type="cellIs" dxfId="123" priority="25" stopIfTrue="1" operator="notEqual">
      <formula>$R$55</formula>
    </cfRule>
  </conditionalFormatting>
  <conditionalFormatting sqref="T58:T104">
    <cfRule type="cellIs" dxfId="122" priority="26" stopIfTrue="1" operator="equal">
      <formula>$T$55</formula>
    </cfRule>
    <cfRule type="cellIs" dxfId="121" priority="27" stopIfTrue="1" operator="notEqual">
      <formula>$T$55</formula>
    </cfRule>
  </conditionalFormatting>
  <conditionalFormatting sqref="V58:V104">
    <cfRule type="cellIs" dxfId="120" priority="28" stopIfTrue="1" operator="equal">
      <formula>$V$55</formula>
    </cfRule>
    <cfRule type="cellIs" dxfId="119" priority="29" stopIfTrue="1" operator="notEqual">
      <formula>$V$55</formula>
    </cfRule>
  </conditionalFormatting>
  <conditionalFormatting sqref="AZ58:AZ104">
    <cfRule type="cellIs" dxfId="118" priority="58" stopIfTrue="1" operator="equal">
      <formula>$AZ$55</formula>
    </cfRule>
    <cfRule type="cellIs" dxfId="117" priority="59" stopIfTrue="1" operator="notEqual">
      <formula>$AZ$55</formula>
    </cfRule>
  </conditionalFormatting>
  <conditionalFormatting sqref="BB58:BB104">
    <cfRule type="cellIs" dxfId="116" priority="60" stopIfTrue="1" operator="equal">
      <formula>$BB$55</formula>
    </cfRule>
    <cfRule type="cellIs" dxfId="115" priority="61" stopIfTrue="1" operator="notEqual">
      <formula>$BB$55</formula>
    </cfRule>
  </conditionalFormatting>
  <conditionalFormatting sqref="BD58:BD104">
    <cfRule type="cellIs" dxfId="114" priority="62" stopIfTrue="1" operator="equal">
      <formula>$BD$55</formula>
    </cfRule>
    <cfRule type="cellIs" dxfId="113" priority="63" stopIfTrue="1" operator="notEqual">
      <formula>$BD$55</formula>
    </cfRule>
  </conditionalFormatting>
  <conditionalFormatting sqref="BF58:BF104">
    <cfRule type="cellIs" dxfId="112" priority="64" stopIfTrue="1" operator="equal">
      <formula>$BF$55</formula>
    </cfRule>
    <cfRule type="cellIs" dxfId="111" priority="65" stopIfTrue="1" operator="notEqual">
      <formula>$BF$55</formula>
    </cfRule>
  </conditionalFormatting>
  <conditionalFormatting sqref="BH58:BH104">
    <cfRule type="cellIs" dxfId="110" priority="66" stopIfTrue="1" operator="equal">
      <formula>$BH$55</formula>
    </cfRule>
    <cfRule type="cellIs" dxfId="109" priority="67" stopIfTrue="1" operator="notEqual">
      <formula>$BH$55</formula>
    </cfRule>
  </conditionalFormatting>
  <conditionalFormatting sqref="BJ58:BJ104">
    <cfRule type="cellIs" dxfId="108" priority="68" stopIfTrue="1" operator="equal">
      <formula>$BJ$55</formula>
    </cfRule>
    <cfRule type="cellIs" dxfId="107" priority="69" stopIfTrue="1" operator="notEqual">
      <formula>$BJ$55</formula>
    </cfRule>
  </conditionalFormatting>
  <conditionalFormatting sqref="X58:X104">
    <cfRule type="cellIs" dxfId="106" priority="30" stopIfTrue="1" operator="equal">
      <formula>$X$55</formula>
    </cfRule>
    <cfRule type="cellIs" dxfId="105" priority="31" stopIfTrue="1" operator="notEqual">
      <formula>$X$55</formula>
    </cfRule>
  </conditionalFormatting>
  <conditionalFormatting sqref="Z58:Z104">
    <cfRule type="cellIs" dxfId="104" priority="32" stopIfTrue="1" operator="equal">
      <formula>$Z$55</formula>
    </cfRule>
    <cfRule type="cellIs" dxfId="103" priority="33" stopIfTrue="1" operator="notEqual">
      <formula>$Z$55</formula>
    </cfRule>
  </conditionalFormatting>
  <conditionalFormatting sqref="AB58:AB104">
    <cfRule type="cellIs" dxfId="102" priority="34" stopIfTrue="1" operator="equal">
      <formula>$AB$55</formula>
    </cfRule>
    <cfRule type="cellIs" dxfId="101" priority="35" stopIfTrue="1" operator="notEqual">
      <formula>$AB$55</formula>
    </cfRule>
  </conditionalFormatting>
  <conditionalFormatting sqref="AD58:AD104">
    <cfRule type="cellIs" dxfId="100" priority="36" stopIfTrue="1" operator="equal">
      <formula>$AD$55</formula>
    </cfRule>
    <cfRule type="cellIs" dxfId="99" priority="37" stopIfTrue="1" operator="notEqual">
      <formula>$AD$55</formula>
    </cfRule>
  </conditionalFormatting>
  <conditionalFormatting sqref="AF58:AF104">
    <cfRule type="cellIs" dxfId="98" priority="38" stopIfTrue="1" operator="equal">
      <formula>$AF$55</formula>
    </cfRule>
    <cfRule type="cellIs" dxfId="97" priority="39" stopIfTrue="1" operator="notEqual">
      <formula>$AF$55</formula>
    </cfRule>
  </conditionalFormatting>
  <conditionalFormatting sqref="AH58:AH104">
    <cfRule type="cellIs" dxfId="96" priority="40" stopIfTrue="1" operator="equal">
      <formula>$AH$55</formula>
    </cfRule>
    <cfRule type="cellIs" dxfId="95" priority="41" stopIfTrue="1" operator="notEqual">
      <formula>$AH$55</formula>
    </cfRule>
  </conditionalFormatting>
  <conditionalFormatting sqref="AJ58:AJ104">
    <cfRule type="cellIs" dxfId="94" priority="42" stopIfTrue="1" operator="equal">
      <formula>$AJ$55</formula>
    </cfRule>
    <cfRule type="cellIs" dxfId="93" priority="43" stopIfTrue="1" operator="notEqual">
      <formula>$AJ$55</formula>
    </cfRule>
  </conditionalFormatting>
  <conditionalFormatting sqref="AL58:AL104">
    <cfRule type="cellIs" dxfId="92" priority="44" stopIfTrue="1" operator="equal">
      <formula>$AL$55</formula>
    </cfRule>
    <cfRule type="cellIs" dxfId="91" priority="45" stopIfTrue="1" operator="notEqual">
      <formula>$AL$55</formula>
    </cfRule>
  </conditionalFormatting>
  <conditionalFormatting sqref="AN58:AN104">
    <cfRule type="cellIs" dxfId="90" priority="46" stopIfTrue="1" operator="equal">
      <formula>$AN$55</formula>
    </cfRule>
    <cfRule type="cellIs" dxfId="89" priority="47" stopIfTrue="1" operator="notEqual">
      <formula>$AN$55</formula>
    </cfRule>
  </conditionalFormatting>
  <conditionalFormatting sqref="AP58:AP104">
    <cfRule type="cellIs" dxfId="88" priority="48" stopIfTrue="1" operator="equal">
      <formula>$AP$55</formula>
    </cfRule>
    <cfRule type="cellIs" dxfId="87" priority="49" stopIfTrue="1" operator="notEqual">
      <formula>$AP$55</formula>
    </cfRule>
  </conditionalFormatting>
  <conditionalFormatting sqref="AR58:AR104">
    <cfRule type="cellIs" dxfId="86" priority="50" stopIfTrue="1" operator="equal">
      <formula>$AR$55</formula>
    </cfRule>
    <cfRule type="cellIs" dxfId="85" priority="51" stopIfTrue="1" operator="notEqual">
      <formula>$AR$55</formula>
    </cfRule>
  </conditionalFormatting>
  <conditionalFormatting sqref="AT58:AT104">
    <cfRule type="cellIs" dxfId="84" priority="52" stopIfTrue="1" operator="equal">
      <formula>$AT$55</formula>
    </cfRule>
    <cfRule type="cellIs" dxfId="83" priority="53" stopIfTrue="1" operator="notEqual">
      <formula>$AT$55</formula>
    </cfRule>
  </conditionalFormatting>
  <conditionalFormatting sqref="AV58:AV104">
    <cfRule type="cellIs" dxfId="82" priority="54" stopIfTrue="1" operator="equal">
      <formula>$AV$55</formula>
    </cfRule>
    <cfRule type="cellIs" dxfId="81" priority="55" stopIfTrue="1" operator="notEqual">
      <formula>$AV$55</formula>
    </cfRule>
  </conditionalFormatting>
  <conditionalFormatting sqref="AX58:AX104">
    <cfRule type="cellIs" dxfId="80" priority="56" stopIfTrue="1" operator="equal">
      <formula>$AX$55</formula>
    </cfRule>
    <cfRule type="cellIs" dxfId="79" priority="57" stopIfTrue="1" operator="notEqual">
      <formula>$AX$55</formula>
    </cfRule>
  </conditionalFormatting>
  <conditionalFormatting sqref="BO58:BO104">
    <cfRule type="cellIs" dxfId="78" priority="3" stopIfTrue="1" operator="lessThan">
      <formula>13.8</formula>
    </cfRule>
    <cfRule type="cellIs" dxfId="77" priority="4" stopIfTrue="1" operator="greaterThanOrEqual">
      <formula>250</formula>
    </cfRule>
    <cfRule type="cellIs" dxfId="76" priority="5" stopIfTrue="1" operator="lessThan">
      <formula>250</formula>
    </cfRule>
  </conditionalFormatting>
  <conditionalFormatting sqref="BL58:BL104">
    <cfRule type="cellIs" dxfId="75" priority="1" stopIfTrue="1" operator="notEqual">
      <formula>2</formula>
    </cfRule>
    <cfRule type="cellIs" dxfId="74" priority="2" stopIfTrue="1" operator="equal">
      <formula>2</formula>
    </cfRule>
  </conditionalFormatting>
  <dataValidations count="7">
    <dataValidation type="list" allowBlank="1" showInputMessage="1" showErrorMessage="1" errorTitle="ERROR" error="SOLO SE ADMITEN LAS RESPUESTAS: A, B, C ó D." sqref="P58:P104">
      <formula1>$J$8:$J$11</formula1>
    </dataValidation>
    <dataValidation type="list" allowBlank="1" showInputMessage="1" showErrorMessage="1" errorTitle="¡ERROR!" error="SOLO SE ADMITEN LOS VALORES: 0, 1 o 2 COMO RESPUESTA." sqref="BL58:BL104">
      <formula1>$Z$1:$Z$3</formula1>
    </dataValidation>
    <dataValidation type="list" allowBlank="1" showInputMessage="1" showErrorMessage="1" errorTitle="ERROR" error="SOLO SE ADMITEN LAS ALTERNATIVAS: A, B, C y D." sqref="F58:F104 BJ58:BJ104 BH58:BH104 BF58:BF104 BD58:BD104 BB58:BB104 AZ58:AZ104 AX58:AX104 AV58:AV104 AT58:AT104 AR58:AR104 AP58:AP104 AN58:AN104 AL58:AL104 AJ58:AJ104 AH58:AH104 AF58:AF104 AB58:AB104 H58:H104 AD58:AD104 Z58:Z104 X58:X104 V58:V104 T58:T104 R58:R104 J58:J104 N58:N104 L58:L104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58:E104">
      <formula1>$CC$14:$CC$15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8:W104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8:K104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58:AA104 Y58:Y104">
      <formula1>0</formula1>
      <formula2>2</formula2>
    </dataValidation>
  </dataValidations>
  <hyperlinks>
    <hyperlink ref="C3" r:id="rId1"/>
  </hyperlink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4" orientation="landscape" horizontalDpi="300" verticalDpi="300" r:id="rId2"/>
  <headerFooter alignWithMargins="0"/>
  <colBreaks count="1" manualBreakCount="1">
    <brk id="72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indexed="14"/>
  </sheetPr>
  <dimension ref="A1:CR113"/>
  <sheetViews>
    <sheetView showGridLines="0" topLeftCell="B1" zoomScale="84" zoomScaleNormal="84" zoomScaleSheetLayoutView="62" workbookViewId="0">
      <pane xSplit="1" topLeftCell="C1" activePane="topRight" state="frozen"/>
      <selection activeCell="B1" sqref="B1"/>
      <selection pane="topRight" activeCell="D9" sqref="D9:H9"/>
    </sheetView>
  </sheetViews>
  <sheetFormatPr baseColWidth="10" defaultColWidth="9.140625" defaultRowHeight="12.75" customHeight="1" x14ac:dyDescent="0.2"/>
  <cols>
    <col min="1" max="1" width="9.5703125" hidden="1" customWidth="1"/>
    <col min="2" max="2" width="6.8554687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4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4.7109375" customWidth="1"/>
    <col min="57" max="57" width="4.7109375" hidden="1" customWidth="1"/>
    <col min="58" max="58" width="4.7109375" customWidth="1"/>
    <col min="59" max="59" width="4.7109375" hidden="1" customWidth="1"/>
    <col min="60" max="60" width="4.7109375" customWidth="1"/>
    <col min="61" max="61" width="4.7109375" hidden="1" customWidth="1"/>
    <col min="62" max="62" width="4.7109375" customWidth="1"/>
    <col min="63" max="63" width="4.7109375" hidden="1" customWidth="1"/>
    <col min="64" max="64" width="4.7109375" customWidth="1"/>
    <col min="65" max="65" width="7.85546875" customWidth="1"/>
    <col min="66" max="66" width="8" customWidth="1"/>
    <col min="67" max="67" width="14.85546875" hidden="1" customWidth="1"/>
    <col min="68" max="68" width="8.140625" customWidth="1"/>
    <col min="69" max="72" width="12" customWidth="1"/>
    <col min="73" max="73" width="5.140625" style="77" customWidth="1"/>
    <col min="74" max="76" width="16.7109375" style="77" customWidth="1"/>
    <col min="77" max="77" width="0.5703125" style="77" customWidth="1"/>
    <col min="78" max="80" width="17.42578125" customWidth="1"/>
    <col min="81" max="81" width="13.42578125" customWidth="1"/>
    <col min="82" max="82" width="5.5703125" customWidth="1"/>
    <col min="89" max="89" width="5.42578125" customWidth="1"/>
    <col min="90" max="92" width="6.140625" customWidth="1"/>
    <col min="93" max="93" width="3.28515625" bestFit="1" customWidth="1"/>
    <col min="94" max="94" width="25" customWidth="1"/>
  </cols>
  <sheetData>
    <row r="1" spans="1:81" ht="12.75" customHeight="1" x14ac:dyDescent="0.25">
      <c r="Z1" s="100">
        <v>0</v>
      </c>
    </row>
    <row r="2" spans="1:81" ht="12.75" customHeight="1" x14ac:dyDescent="0.25">
      <c r="C2" s="290" t="s">
        <v>23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7"/>
      <c r="Z2" s="100">
        <v>1</v>
      </c>
    </row>
    <row r="3" spans="1:81" ht="12.75" customHeight="1" x14ac:dyDescent="0.25">
      <c r="C3" s="297" t="s">
        <v>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8"/>
      <c r="Z3" s="100">
        <v>2</v>
      </c>
    </row>
    <row r="4" spans="1:81" ht="12.75" customHeight="1" x14ac:dyDescent="0.2">
      <c r="C4" s="1"/>
      <c r="D4" s="1"/>
      <c r="E4" s="1"/>
      <c r="F4" s="1"/>
      <c r="G4" s="31"/>
      <c r="H4" s="1"/>
      <c r="I4" s="1"/>
      <c r="J4" s="1"/>
      <c r="K4" s="1"/>
      <c r="L4" s="1"/>
      <c r="M4" s="1"/>
      <c r="N4" s="1"/>
      <c r="O4" s="1"/>
    </row>
    <row r="5" spans="1:81" ht="12.75" customHeight="1" x14ac:dyDescent="0.2">
      <c r="C5" s="299" t="s">
        <v>121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1"/>
    </row>
    <row r="6" spans="1:81" ht="12.75" customHeight="1" x14ac:dyDescent="0.2">
      <c r="C6" s="2"/>
      <c r="D6" s="2"/>
      <c r="E6" s="23"/>
      <c r="F6" s="2"/>
      <c r="G6" s="32"/>
      <c r="H6" s="2"/>
      <c r="I6" s="21"/>
      <c r="L6" s="2"/>
      <c r="M6" s="2"/>
      <c r="N6" s="23"/>
      <c r="O6" s="23"/>
      <c r="P6" s="2"/>
      <c r="Q6" s="21"/>
    </row>
    <row r="7" spans="1:81" ht="12.75" customHeight="1" x14ac:dyDescent="0.2">
      <c r="B7" s="3"/>
      <c r="C7" s="4" t="s">
        <v>17</v>
      </c>
      <c r="D7" s="291"/>
      <c r="E7" s="291"/>
      <c r="F7" s="291"/>
      <c r="G7" s="291"/>
      <c r="H7" s="291"/>
      <c r="I7" s="37"/>
      <c r="J7" s="63"/>
      <c r="K7" s="3"/>
      <c r="L7" s="7" t="s">
        <v>22</v>
      </c>
      <c r="M7" s="7"/>
      <c r="N7" s="292"/>
      <c r="O7" s="292"/>
      <c r="P7" s="292"/>
      <c r="Q7" s="39"/>
      <c r="R7" s="21"/>
      <c r="S7" s="21"/>
    </row>
    <row r="8" spans="1:81" ht="12.75" customHeight="1" x14ac:dyDescent="0.2">
      <c r="B8" s="3"/>
      <c r="C8" s="4" t="s">
        <v>1</v>
      </c>
      <c r="D8" s="293" t="s">
        <v>116</v>
      </c>
      <c r="E8" s="293"/>
      <c r="F8" s="293"/>
      <c r="G8" s="293"/>
      <c r="H8" s="293"/>
      <c r="I8" s="54"/>
      <c r="J8" s="83" t="s">
        <v>0</v>
      </c>
      <c r="K8" s="38"/>
      <c r="L8" s="40"/>
      <c r="M8" s="40"/>
      <c r="N8" s="40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81" ht="12.75" customHeight="1" x14ac:dyDescent="0.2">
      <c r="B9" s="3"/>
      <c r="C9" s="4" t="s">
        <v>6</v>
      </c>
      <c r="D9" s="310"/>
      <c r="E9" s="311"/>
      <c r="F9" s="311"/>
      <c r="G9" s="311"/>
      <c r="H9" s="312"/>
      <c r="I9" s="55"/>
      <c r="J9" s="83" t="s">
        <v>31</v>
      </c>
      <c r="K9" s="38"/>
      <c r="L9" s="44"/>
      <c r="M9" s="44"/>
      <c r="N9" s="44"/>
      <c r="O9" s="44"/>
      <c r="P9" s="45"/>
      <c r="Q9" s="4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81" ht="12.75" customHeight="1" x14ac:dyDescent="0.2">
      <c r="B10" s="3"/>
      <c r="C10" s="280" t="s">
        <v>11</v>
      </c>
      <c r="D10" s="281"/>
      <c r="E10" s="282"/>
      <c r="F10" s="313"/>
      <c r="G10" s="314"/>
      <c r="H10" s="315"/>
      <c r="I10" s="56"/>
      <c r="J10" s="83" t="s">
        <v>32</v>
      </c>
      <c r="K10" s="38"/>
      <c r="L10" s="44"/>
      <c r="M10" s="44"/>
      <c r="N10" s="44"/>
      <c r="O10" s="44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81" ht="12.75" customHeight="1" x14ac:dyDescent="0.2">
      <c r="B11" s="3"/>
      <c r="C11" s="280" t="s">
        <v>9</v>
      </c>
      <c r="D11" s="281"/>
      <c r="E11" s="282"/>
      <c r="F11" s="283">
        <f>COUNTIF($E$58:$E$104,"=P")</f>
        <v>0</v>
      </c>
      <c r="G11" s="284"/>
      <c r="H11" s="285"/>
      <c r="I11" s="57"/>
      <c r="J11" s="83" t="s">
        <v>33</v>
      </c>
      <c r="K11" s="38"/>
      <c r="L11" s="44"/>
      <c r="M11" s="44"/>
      <c r="N11" s="44"/>
      <c r="O11" s="4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78"/>
      <c r="BV11" s="78"/>
      <c r="BW11" s="78"/>
      <c r="BX11" s="78"/>
    </row>
    <row r="12" spans="1:81" ht="12.75" customHeight="1" x14ac:dyDescent="0.2">
      <c r="B12" s="3"/>
      <c r="C12" s="280" t="s">
        <v>15</v>
      </c>
      <c r="D12" s="281"/>
      <c r="E12" s="282"/>
      <c r="F12" s="283">
        <f>COUNTIF($E$58:$E$104,"=A")</f>
        <v>0</v>
      </c>
      <c r="G12" s="284"/>
      <c r="H12" s="285"/>
      <c r="I12" s="57"/>
      <c r="J12" s="66"/>
      <c r="K12" s="38"/>
      <c r="L12" s="44"/>
      <c r="M12" s="44"/>
      <c r="N12" s="44"/>
      <c r="O12" s="4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78"/>
      <c r="BV12" s="78"/>
      <c r="BW12" s="78"/>
      <c r="BX12" s="78"/>
    </row>
    <row r="13" spans="1:81" ht="12.75" customHeight="1" x14ac:dyDescent="0.2">
      <c r="C13" s="9"/>
      <c r="D13" s="9"/>
      <c r="E13" s="24"/>
      <c r="F13" s="9"/>
      <c r="G13" s="33"/>
      <c r="H13" s="9"/>
      <c r="I13" s="21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78"/>
      <c r="BV13" s="78"/>
      <c r="BW13" s="78"/>
      <c r="BX13" s="78"/>
      <c r="CC13" s="30"/>
    </row>
    <row r="14" spans="1:81" ht="12.75" customHeight="1" x14ac:dyDescent="0.2">
      <c r="CC14" s="58" t="s">
        <v>0</v>
      </c>
    </row>
    <row r="15" spans="1:81" ht="12.75" customHeight="1" x14ac:dyDescent="0.2">
      <c r="B15" s="21"/>
      <c r="C15" s="21"/>
      <c r="D15" s="21"/>
      <c r="CC15" s="58" t="s">
        <v>4</v>
      </c>
    </row>
    <row r="16" spans="1:81" ht="16.5" customHeight="1" x14ac:dyDescent="0.2">
      <c r="A16" s="3"/>
      <c r="B16" s="334" t="s">
        <v>40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6"/>
      <c r="BR16" s="111"/>
      <c r="BS16" s="111"/>
      <c r="BT16" s="111"/>
      <c r="CC16" s="43"/>
    </row>
    <row r="17" spans="1:76" ht="15.75" customHeight="1" x14ac:dyDescent="0.2">
      <c r="A17" s="3"/>
      <c r="B17" s="123" t="s">
        <v>2</v>
      </c>
      <c r="C17" s="124" t="s">
        <v>14</v>
      </c>
      <c r="D17" s="339" t="s">
        <v>13</v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125"/>
      <c r="P17" s="340" t="s">
        <v>29</v>
      </c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2"/>
      <c r="BP17" s="343" t="s">
        <v>34</v>
      </c>
      <c r="BQ17" s="343"/>
      <c r="BR17" s="117"/>
      <c r="BS17" s="117"/>
      <c r="BT17" s="117"/>
      <c r="BU17" s="79"/>
      <c r="BV17" s="79"/>
      <c r="BW17" s="79"/>
      <c r="BX17" s="79"/>
    </row>
    <row r="18" spans="1:76" ht="24.75" customHeight="1" x14ac:dyDescent="0.2">
      <c r="A18" s="3"/>
      <c r="B18" s="64">
        <v>1</v>
      </c>
      <c r="C18" s="48">
        <v>1</v>
      </c>
      <c r="D18" s="251" t="s">
        <v>45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3"/>
      <c r="O18" s="93"/>
      <c r="P18" s="256" t="s">
        <v>75</v>
      </c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8"/>
      <c r="BP18" s="262" t="s">
        <v>94</v>
      </c>
      <c r="BQ18" s="263"/>
      <c r="BR18" s="112"/>
      <c r="BS18" s="112"/>
      <c r="BT18" s="112"/>
      <c r="BU18" s="79"/>
      <c r="BV18" s="79"/>
      <c r="BW18" s="79"/>
      <c r="BX18" s="79"/>
    </row>
    <row r="19" spans="1:76" ht="25.5" customHeight="1" x14ac:dyDescent="0.2">
      <c r="A19" s="3"/>
      <c r="B19" s="64">
        <f>B18+1</f>
        <v>2</v>
      </c>
      <c r="C19" s="48">
        <v>1</v>
      </c>
      <c r="D19" s="251" t="s">
        <v>46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93"/>
      <c r="P19" s="259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1"/>
      <c r="BP19" s="264"/>
      <c r="BQ19" s="265"/>
      <c r="BR19" s="112"/>
      <c r="BS19" s="112"/>
      <c r="BT19" s="112"/>
      <c r="BU19" s="79"/>
      <c r="BV19" s="79"/>
      <c r="BW19" s="79"/>
      <c r="BX19" s="79"/>
    </row>
    <row r="20" spans="1:76" ht="25.5" customHeight="1" x14ac:dyDescent="0.2">
      <c r="A20" s="3"/>
      <c r="B20" s="64">
        <f t="shared" ref="B20:B47" si="0">B19+1</f>
        <v>3</v>
      </c>
      <c r="C20" s="48">
        <v>1</v>
      </c>
      <c r="D20" s="251" t="s">
        <v>47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3"/>
      <c r="O20" s="93"/>
      <c r="P20" s="256" t="s">
        <v>76</v>
      </c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8"/>
      <c r="BP20" s="254" t="s">
        <v>95</v>
      </c>
      <c r="BQ20" s="255"/>
      <c r="BR20" s="113"/>
      <c r="BS20" s="113"/>
      <c r="BT20" s="113"/>
      <c r="BU20" s="79"/>
      <c r="BV20" s="79"/>
      <c r="BW20" s="79"/>
      <c r="BX20" s="79"/>
    </row>
    <row r="21" spans="1:76" ht="24" customHeight="1" x14ac:dyDescent="0.2">
      <c r="A21" s="3"/>
      <c r="B21" s="64">
        <f t="shared" si="0"/>
        <v>4</v>
      </c>
      <c r="C21" s="48">
        <v>1</v>
      </c>
      <c r="D21" s="251" t="s">
        <v>48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3"/>
      <c r="O21" s="93"/>
      <c r="P21" s="259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1"/>
      <c r="BP21" s="254" t="s">
        <v>97</v>
      </c>
      <c r="BQ21" s="255"/>
      <c r="BR21" s="113"/>
      <c r="BS21" s="113"/>
      <c r="BT21" s="113"/>
      <c r="BU21" s="79"/>
      <c r="BV21" s="79"/>
      <c r="BW21" s="79"/>
      <c r="BX21" s="79"/>
    </row>
    <row r="22" spans="1:76" ht="25.5" customHeight="1" x14ac:dyDescent="0.2">
      <c r="A22" s="3"/>
      <c r="B22" s="64">
        <f t="shared" si="0"/>
        <v>5</v>
      </c>
      <c r="C22" s="48">
        <v>1</v>
      </c>
      <c r="D22" s="251" t="s">
        <v>49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3"/>
      <c r="O22" s="93"/>
      <c r="P22" s="272" t="s">
        <v>77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4"/>
      <c r="BP22" s="254" t="s">
        <v>95</v>
      </c>
      <c r="BQ22" s="255"/>
      <c r="BR22" s="113"/>
      <c r="BS22" s="113"/>
      <c r="BT22" s="113"/>
      <c r="BU22" s="79"/>
      <c r="BV22" s="79"/>
      <c r="BW22" s="79"/>
      <c r="BX22" s="79"/>
    </row>
    <row r="23" spans="1:76" ht="26.25" customHeight="1" x14ac:dyDescent="0.2">
      <c r="A23" s="3"/>
      <c r="B23" s="64">
        <f t="shared" si="0"/>
        <v>6</v>
      </c>
      <c r="C23" s="48">
        <v>1</v>
      </c>
      <c r="D23" s="251" t="s">
        <v>50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3"/>
      <c r="O23" s="93"/>
      <c r="P23" s="256" t="s">
        <v>78</v>
      </c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8"/>
      <c r="BP23" s="254" t="s">
        <v>96</v>
      </c>
      <c r="BQ23" s="255"/>
      <c r="BR23" s="113"/>
      <c r="BS23" s="113"/>
      <c r="BT23" s="113"/>
      <c r="BU23" s="79"/>
      <c r="BV23" s="79"/>
      <c r="BW23" s="79"/>
      <c r="BX23" s="79"/>
    </row>
    <row r="24" spans="1:76" ht="25.5" customHeight="1" x14ac:dyDescent="0.2">
      <c r="A24" s="3"/>
      <c r="B24" s="64">
        <f t="shared" si="0"/>
        <v>7</v>
      </c>
      <c r="C24" s="48">
        <v>1</v>
      </c>
      <c r="D24" s="251" t="s">
        <v>51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3"/>
      <c r="O24" s="93"/>
      <c r="P24" s="259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1"/>
      <c r="BP24" s="254" t="s">
        <v>98</v>
      </c>
      <c r="BQ24" s="255"/>
      <c r="BR24" s="113"/>
      <c r="BS24" s="113"/>
      <c r="BT24" s="113"/>
      <c r="BU24" s="80"/>
      <c r="BV24" s="80"/>
      <c r="BW24" s="80"/>
      <c r="BX24" s="80"/>
    </row>
    <row r="25" spans="1:76" ht="27" customHeight="1" x14ac:dyDescent="0.2">
      <c r="A25" s="3"/>
      <c r="B25" s="64">
        <f t="shared" si="0"/>
        <v>8</v>
      </c>
      <c r="C25" s="47">
        <v>1</v>
      </c>
      <c r="D25" s="251" t="s">
        <v>52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3"/>
      <c r="O25" s="93"/>
      <c r="P25" s="256" t="s">
        <v>79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8"/>
      <c r="BP25" s="254" t="s">
        <v>95</v>
      </c>
      <c r="BQ25" s="255"/>
      <c r="BR25" s="113"/>
      <c r="BS25" s="113"/>
      <c r="BT25" s="113"/>
      <c r="BU25" s="80"/>
      <c r="BV25" s="80"/>
      <c r="BW25" s="80"/>
      <c r="BX25" s="80"/>
    </row>
    <row r="26" spans="1:76" ht="27" customHeight="1" x14ac:dyDescent="0.2">
      <c r="A26" s="3"/>
      <c r="B26" s="64">
        <f t="shared" si="0"/>
        <v>9</v>
      </c>
      <c r="C26" s="48">
        <v>1</v>
      </c>
      <c r="D26" s="251" t="s">
        <v>53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93"/>
      <c r="P26" s="259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1"/>
      <c r="BP26" s="266" t="s">
        <v>99</v>
      </c>
      <c r="BQ26" s="267"/>
      <c r="BR26" s="113"/>
      <c r="BS26" s="113"/>
      <c r="BT26" s="113"/>
      <c r="BU26" s="80"/>
      <c r="BV26" s="80"/>
      <c r="BW26" s="80"/>
      <c r="BX26" s="80"/>
    </row>
    <row r="27" spans="1:76" x14ac:dyDescent="0.2">
      <c r="A27" s="3"/>
      <c r="B27" s="64">
        <f t="shared" si="0"/>
        <v>10</v>
      </c>
      <c r="C27" s="48">
        <v>1</v>
      </c>
      <c r="D27" s="251" t="s">
        <v>54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3"/>
      <c r="O27" s="93"/>
      <c r="P27" s="272" t="s">
        <v>80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4"/>
      <c r="BP27" s="268"/>
      <c r="BQ27" s="269"/>
      <c r="BR27" s="113"/>
      <c r="BS27" s="113"/>
      <c r="BT27" s="113"/>
      <c r="BU27" s="80"/>
      <c r="BV27" s="80"/>
      <c r="BW27" s="80"/>
      <c r="BX27" s="80"/>
    </row>
    <row r="28" spans="1:76" ht="16.5" customHeight="1" x14ac:dyDescent="0.2">
      <c r="A28" s="3"/>
      <c r="B28" s="64">
        <f t="shared" si="0"/>
        <v>11</v>
      </c>
      <c r="C28" s="48">
        <v>1</v>
      </c>
      <c r="D28" s="251" t="s">
        <v>55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3"/>
      <c r="O28" s="93"/>
      <c r="P28" s="256" t="s">
        <v>82</v>
      </c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8"/>
      <c r="BP28" s="266" t="s">
        <v>98</v>
      </c>
      <c r="BQ28" s="267"/>
      <c r="BR28" s="113"/>
      <c r="BS28" s="113"/>
      <c r="BT28" s="113"/>
      <c r="BU28" s="80"/>
      <c r="BV28" s="80"/>
      <c r="BW28" s="80"/>
      <c r="BX28" s="80"/>
    </row>
    <row r="29" spans="1:76" ht="25.5" customHeight="1" x14ac:dyDescent="0.2">
      <c r="A29" s="3"/>
      <c r="B29" s="64">
        <f t="shared" si="0"/>
        <v>12</v>
      </c>
      <c r="C29" s="48">
        <v>1</v>
      </c>
      <c r="D29" s="251" t="s">
        <v>56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3"/>
      <c r="O29" s="93"/>
      <c r="P29" s="259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1"/>
      <c r="BP29" s="270"/>
      <c r="BQ29" s="271"/>
      <c r="BR29" s="113"/>
      <c r="BS29" s="113"/>
      <c r="BT29" s="113"/>
      <c r="BU29" s="80"/>
      <c r="BV29" s="80"/>
      <c r="BW29" s="80"/>
      <c r="BX29" s="80"/>
    </row>
    <row r="30" spans="1:76" ht="26.25" customHeight="1" x14ac:dyDescent="0.2">
      <c r="A30" s="3"/>
      <c r="B30" s="64">
        <f t="shared" si="0"/>
        <v>13</v>
      </c>
      <c r="C30" s="48">
        <v>1</v>
      </c>
      <c r="D30" s="251" t="s">
        <v>57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3"/>
      <c r="O30" s="93"/>
      <c r="P30" s="272" t="s">
        <v>83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4"/>
      <c r="BP30" s="268"/>
      <c r="BQ30" s="269"/>
      <c r="BR30" s="113"/>
      <c r="BS30" s="113"/>
      <c r="BT30" s="113"/>
      <c r="BU30" s="49"/>
      <c r="BV30" s="49"/>
      <c r="BW30" s="49"/>
      <c r="BX30" s="49"/>
    </row>
    <row r="31" spans="1:76" ht="15.75" customHeight="1" x14ac:dyDescent="0.2">
      <c r="A31" s="3"/>
      <c r="B31" s="64">
        <f t="shared" si="0"/>
        <v>14</v>
      </c>
      <c r="C31" s="48">
        <v>1</v>
      </c>
      <c r="D31" s="251" t="s">
        <v>58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93"/>
      <c r="P31" s="256" t="s">
        <v>84</v>
      </c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8"/>
      <c r="BP31" s="294" t="s">
        <v>94</v>
      </c>
      <c r="BQ31" s="295"/>
      <c r="BR31" s="112"/>
      <c r="BS31" s="112"/>
      <c r="BT31" s="112"/>
      <c r="BU31" s="49"/>
      <c r="BV31" s="49"/>
      <c r="BW31" s="49"/>
      <c r="BX31" s="49"/>
    </row>
    <row r="32" spans="1:76" ht="15.75" customHeight="1" x14ac:dyDescent="0.2">
      <c r="A32" s="3"/>
      <c r="B32" s="64">
        <f t="shared" si="0"/>
        <v>15</v>
      </c>
      <c r="C32" s="48">
        <v>1</v>
      </c>
      <c r="D32" s="251" t="s">
        <v>59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3"/>
      <c r="O32" s="93"/>
      <c r="P32" s="259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1"/>
      <c r="BP32" s="254" t="s">
        <v>95</v>
      </c>
      <c r="BQ32" s="255"/>
      <c r="BR32" s="113"/>
      <c r="BS32" s="113"/>
      <c r="BT32" s="113"/>
      <c r="BU32" s="49"/>
      <c r="BV32" s="49"/>
      <c r="BW32" s="49"/>
      <c r="BX32" s="49"/>
    </row>
    <row r="33" spans="1:81" ht="27" customHeight="1" x14ac:dyDescent="0.2">
      <c r="A33" s="3"/>
      <c r="B33" s="64">
        <f t="shared" si="0"/>
        <v>16</v>
      </c>
      <c r="C33" s="48">
        <v>1</v>
      </c>
      <c r="D33" s="251" t="s">
        <v>60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3"/>
      <c r="O33" s="93"/>
      <c r="P33" s="256" t="s">
        <v>85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8"/>
      <c r="BP33" s="266" t="s">
        <v>98</v>
      </c>
      <c r="BQ33" s="267"/>
      <c r="BR33" s="113"/>
      <c r="BS33" s="113"/>
      <c r="BT33" s="113"/>
      <c r="BU33" s="49"/>
      <c r="BV33" s="49"/>
      <c r="BW33" s="49"/>
      <c r="BX33" s="49"/>
    </row>
    <row r="34" spans="1:81" x14ac:dyDescent="0.2">
      <c r="A34" s="3"/>
      <c r="B34" s="64">
        <f t="shared" si="0"/>
        <v>17</v>
      </c>
      <c r="C34" s="48">
        <v>1</v>
      </c>
      <c r="D34" s="251" t="s">
        <v>61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3"/>
      <c r="O34" s="93"/>
      <c r="P34" s="259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1"/>
      <c r="BP34" s="270"/>
      <c r="BQ34" s="271"/>
      <c r="BR34" s="113"/>
      <c r="BS34" s="113"/>
      <c r="BT34" s="113"/>
      <c r="BU34" s="49"/>
      <c r="BV34" s="49"/>
      <c r="BW34" s="49"/>
      <c r="BX34" s="49"/>
    </row>
    <row r="35" spans="1:81" ht="27" customHeight="1" x14ac:dyDescent="0.2">
      <c r="A35" s="3"/>
      <c r="B35" s="64">
        <f t="shared" si="0"/>
        <v>18</v>
      </c>
      <c r="C35" s="48">
        <v>1</v>
      </c>
      <c r="D35" s="251" t="s">
        <v>62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93"/>
      <c r="P35" s="272" t="s">
        <v>86</v>
      </c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4"/>
      <c r="BP35" s="270"/>
      <c r="BQ35" s="271"/>
      <c r="BR35" s="113"/>
      <c r="BS35" s="113"/>
      <c r="BT35" s="113"/>
      <c r="BU35" s="49"/>
      <c r="BV35" s="49"/>
      <c r="BW35" s="49"/>
      <c r="BX35" s="49"/>
    </row>
    <row r="36" spans="1:81" ht="24.75" customHeight="1" x14ac:dyDescent="0.2">
      <c r="A36" s="3"/>
      <c r="B36" s="64">
        <f t="shared" si="0"/>
        <v>19</v>
      </c>
      <c r="C36" s="48">
        <v>1</v>
      </c>
      <c r="D36" s="251" t="s">
        <v>63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3"/>
      <c r="O36" s="93"/>
      <c r="P36" s="272" t="s">
        <v>87</v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4"/>
      <c r="BP36" s="270"/>
      <c r="BQ36" s="271"/>
      <c r="BR36" s="113"/>
      <c r="BS36" s="113"/>
      <c r="BT36" s="113"/>
      <c r="BU36" s="49"/>
      <c r="BV36" s="49"/>
      <c r="BW36" s="49"/>
      <c r="BX36" s="49"/>
    </row>
    <row r="37" spans="1:81" ht="12" customHeight="1" x14ac:dyDescent="0.2">
      <c r="A37" s="3"/>
      <c r="B37" s="64">
        <f t="shared" si="0"/>
        <v>20</v>
      </c>
      <c r="C37" s="48">
        <v>1</v>
      </c>
      <c r="D37" s="251" t="s">
        <v>64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3"/>
      <c r="O37" s="93"/>
      <c r="P37" s="272" t="s">
        <v>88</v>
      </c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4"/>
      <c r="BP37" s="268"/>
      <c r="BQ37" s="269"/>
      <c r="BR37" s="113"/>
      <c r="BS37" s="113"/>
      <c r="BT37" s="113"/>
      <c r="BU37" s="49"/>
      <c r="BV37" s="49"/>
      <c r="BW37" s="49"/>
      <c r="BX37" s="49"/>
    </row>
    <row r="38" spans="1:81" ht="15.75" customHeight="1" x14ac:dyDescent="0.2">
      <c r="A38" s="3"/>
      <c r="B38" s="64">
        <f t="shared" si="0"/>
        <v>21</v>
      </c>
      <c r="C38" s="48">
        <v>1</v>
      </c>
      <c r="D38" s="251" t="s">
        <v>65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3"/>
      <c r="O38" s="93"/>
      <c r="P38" s="256" t="s">
        <v>89</v>
      </c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8"/>
      <c r="BP38" s="254" t="s">
        <v>44</v>
      </c>
      <c r="BQ38" s="255"/>
      <c r="BR38" s="113"/>
      <c r="BS38" s="113"/>
      <c r="BT38" s="113"/>
      <c r="BU38" s="49"/>
      <c r="BV38" s="49"/>
      <c r="BW38" s="49"/>
      <c r="BX38" s="49"/>
    </row>
    <row r="39" spans="1:81" ht="26.25" customHeight="1" x14ac:dyDescent="0.2">
      <c r="A39" s="3"/>
      <c r="B39" s="64">
        <f t="shared" si="0"/>
        <v>22</v>
      </c>
      <c r="C39" s="48">
        <v>1</v>
      </c>
      <c r="D39" s="251" t="s">
        <v>66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93"/>
      <c r="P39" s="259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1"/>
      <c r="BP39" s="254" t="s">
        <v>100</v>
      </c>
      <c r="BQ39" s="255"/>
      <c r="BR39" s="113"/>
      <c r="BS39" s="113"/>
      <c r="BT39" s="113"/>
      <c r="BU39" s="79"/>
      <c r="BV39" s="79"/>
      <c r="BW39" s="79"/>
      <c r="BX39" s="79"/>
    </row>
    <row r="40" spans="1:81" ht="12" customHeight="1" x14ac:dyDescent="0.2">
      <c r="A40" s="3"/>
      <c r="B40" s="64">
        <f t="shared" si="0"/>
        <v>23</v>
      </c>
      <c r="C40" s="48">
        <v>1</v>
      </c>
      <c r="D40" s="251" t="s">
        <v>67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O40" s="93"/>
      <c r="P40" s="256" t="s">
        <v>90</v>
      </c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8"/>
      <c r="BP40" s="254" t="s">
        <v>101</v>
      </c>
      <c r="BQ40" s="255"/>
      <c r="BR40" s="113"/>
      <c r="BS40" s="113"/>
      <c r="BT40" s="113"/>
      <c r="BU40" s="79"/>
      <c r="BV40" s="79"/>
      <c r="BW40" s="79"/>
      <c r="BX40" s="79"/>
    </row>
    <row r="41" spans="1:81" ht="25.5" customHeight="1" x14ac:dyDescent="0.2">
      <c r="A41" s="3"/>
      <c r="B41" s="64">
        <f t="shared" si="0"/>
        <v>24</v>
      </c>
      <c r="C41" s="48">
        <v>1</v>
      </c>
      <c r="D41" s="251" t="s">
        <v>68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3"/>
      <c r="O41" s="93"/>
      <c r="P41" s="259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1"/>
      <c r="BP41" s="254" t="s">
        <v>95</v>
      </c>
      <c r="BQ41" s="255"/>
      <c r="BR41" s="113"/>
      <c r="BS41" s="113"/>
      <c r="BT41" s="113"/>
      <c r="BU41" s="79"/>
      <c r="BV41" s="79"/>
      <c r="BW41" s="79"/>
      <c r="BX41" s="79"/>
    </row>
    <row r="42" spans="1:81" ht="24.75" customHeight="1" x14ac:dyDescent="0.2">
      <c r="A42" s="3"/>
      <c r="B42" s="64">
        <f t="shared" si="0"/>
        <v>25</v>
      </c>
      <c r="C42" s="48">
        <v>1</v>
      </c>
      <c r="D42" s="251" t="s">
        <v>69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3"/>
      <c r="O42" s="93"/>
      <c r="P42" s="272" t="s">
        <v>91</v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4"/>
      <c r="BP42" s="254" t="s">
        <v>98</v>
      </c>
      <c r="BQ42" s="255"/>
      <c r="BR42" s="113"/>
      <c r="BS42" s="113"/>
      <c r="BT42" s="113"/>
      <c r="BU42" s="79"/>
      <c r="BV42" s="79"/>
      <c r="BW42" s="79"/>
      <c r="BX42" s="79"/>
    </row>
    <row r="43" spans="1:81" ht="14.25" customHeight="1" x14ac:dyDescent="0.2">
      <c r="A43" s="3"/>
      <c r="B43" s="64">
        <f t="shared" si="0"/>
        <v>26</v>
      </c>
      <c r="C43" s="48">
        <v>1</v>
      </c>
      <c r="D43" s="251" t="s">
        <v>70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93"/>
      <c r="P43" s="256" t="s">
        <v>92</v>
      </c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8"/>
      <c r="BP43" s="254" t="s">
        <v>97</v>
      </c>
      <c r="BQ43" s="255"/>
      <c r="BR43" s="113"/>
      <c r="BS43" s="113"/>
      <c r="BT43" s="113"/>
      <c r="BU43" s="49"/>
      <c r="BV43" s="49"/>
      <c r="BW43" s="49"/>
      <c r="BX43" s="49"/>
    </row>
    <row r="44" spans="1:81" ht="14.25" customHeight="1" x14ac:dyDescent="0.2">
      <c r="A44" s="3"/>
      <c r="B44" s="64">
        <f t="shared" si="0"/>
        <v>27</v>
      </c>
      <c r="C44" s="48">
        <v>1</v>
      </c>
      <c r="D44" s="251" t="s">
        <v>71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3"/>
      <c r="O44" s="93"/>
      <c r="P44" s="259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1"/>
      <c r="BP44" s="254" t="s">
        <v>98</v>
      </c>
      <c r="BQ44" s="255"/>
      <c r="BR44" s="113"/>
      <c r="BS44" s="113"/>
      <c r="BT44" s="113"/>
      <c r="BU44" s="79"/>
      <c r="BV44" s="79"/>
      <c r="BW44" s="79"/>
      <c r="BX44" s="79"/>
    </row>
    <row r="45" spans="1:81" ht="28.5" customHeight="1" x14ac:dyDescent="0.2">
      <c r="A45" s="3"/>
      <c r="B45" s="64">
        <f t="shared" si="0"/>
        <v>28</v>
      </c>
      <c r="C45" s="48">
        <v>1</v>
      </c>
      <c r="D45" s="251" t="s">
        <v>72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3"/>
      <c r="O45" s="93"/>
      <c r="P45" s="256" t="s">
        <v>93</v>
      </c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8"/>
      <c r="BP45" s="254" t="s">
        <v>102</v>
      </c>
      <c r="BQ45" s="255"/>
      <c r="BR45" s="113"/>
      <c r="BS45" s="113"/>
      <c r="BT45" s="113"/>
      <c r="BU45" s="79"/>
      <c r="BV45" s="79"/>
      <c r="BW45" s="79"/>
      <c r="BX45" s="79"/>
    </row>
    <row r="46" spans="1:81" ht="27" customHeight="1" x14ac:dyDescent="0.2">
      <c r="A46" s="3"/>
      <c r="B46" s="64">
        <f t="shared" si="0"/>
        <v>29</v>
      </c>
      <c r="C46" s="48">
        <v>1</v>
      </c>
      <c r="D46" s="251" t="s">
        <v>73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3"/>
      <c r="O46" s="93"/>
      <c r="P46" s="259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1"/>
      <c r="BP46" s="254" t="s">
        <v>103</v>
      </c>
      <c r="BQ46" s="255"/>
      <c r="BR46" s="113"/>
      <c r="BS46" s="113"/>
      <c r="BT46" s="113"/>
      <c r="BU46" s="49"/>
      <c r="BV46" s="49"/>
      <c r="BW46" s="49"/>
      <c r="BX46" s="49"/>
    </row>
    <row r="47" spans="1:81" ht="25.5" customHeight="1" x14ac:dyDescent="0.2">
      <c r="A47" s="3"/>
      <c r="B47" s="105">
        <f t="shared" si="0"/>
        <v>30</v>
      </c>
      <c r="C47" s="106">
        <v>2</v>
      </c>
      <c r="D47" s="251" t="s">
        <v>74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3"/>
      <c r="O47" s="93"/>
      <c r="P47" s="272" t="s">
        <v>81</v>
      </c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4"/>
      <c r="BP47" s="254" t="s">
        <v>101</v>
      </c>
      <c r="BQ47" s="255"/>
      <c r="BR47" s="113"/>
      <c r="BS47" s="113"/>
      <c r="BT47" s="113"/>
      <c r="BU47" s="49"/>
      <c r="BV47" s="49"/>
      <c r="BW47" s="49"/>
      <c r="BX47" s="49"/>
    </row>
    <row r="48" spans="1:81" ht="12.75" customHeight="1" x14ac:dyDescent="0.2">
      <c r="A48" s="3"/>
      <c r="B48" s="64" t="s">
        <v>20</v>
      </c>
      <c r="C48" s="64">
        <f>SUM(C18:C47)</f>
        <v>31</v>
      </c>
      <c r="D48" s="12"/>
      <c r="E48" s="24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</row>
    <row r="49" spans="1:77" ht="12.75" customHeight="1" x14ac:dyDescent="0.2">
      <c r="B49" s="104"/>
      <c r="C49" s="104"/>
    </row>
    <row r="50" spans="1:77" ht="12.75" customHeight="1" x14ac:dyDescent="0.2">
      <c r="D50" s="2"/>
      <c r="E50" s="23"/>
      <c r="F50" s="94">
        <v>250</v>
      </c>
      <c r="G50" s="95"/>
      <c r="H50" s="96">
        <f>F50/F52</f>
        <v>13.440860215053766</v>
      </c>
    </row>
    <row r="51" spans="1:77" ht="12.75" customHeight="1" x14ac:dyDescent="0.2">
      <c r="C51" s="3"/>
      <c r="D51" s="301" t="s">
        <v>7</v>
      </c>
      <c r="E51" s="303"/>
      <c r="F51" s="5">
        <f>C48</f>
        <v>31</v>
      </c>
      <c r="G51" s="35"/>
      <c r="H51" s="21"/>
      <c r="I51" s="21"/>
    </row>
    <row r="52" spans="1:77" ht="12.75" customHeight="1" x14ac:dyDescent="0.2">
      <c r="C52" s="3"/>
      <c r="D52" s="301" t="s">
        <v>10</v>
      </c>
      <c r="E52" s="303"/>
      <c r="F52" s="5">
        <f>F51*0.6</f>
        <v>18.599999999999998</v>
      </c>
      <c r="G52" s="35"/>
      <c r="H52" s="21"/>
      <c r="I52" s="21"/>
    </row>
    <row r="53" spans="1:77" ht="12.75" customHeight="1" x14ac:dyDescent="0.2">
      <c r="D53" s="9"/>
      <c r="E53" s="24"/>
      <c r="F53" s="13"/>
      <c r="G53" s="32"/>
      <c r="H53" s="2"/>
      <c r="I53" s="2"/>
      <c r="J53" s="2"/>
      <c r="K53" s="2"/>
      <c r="L53" s="2"/>
      <c r="M53" s="2"/>
      <c r="N53" s="23"/>
      <c r="O53" s="2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3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1"/>
      <c r="BS53" s="21"/>
      <c r="BT53" s="21"/>
      <c r="BU53" s="21"/>
      <c r="BV53" s="21"/>
      <c r="BW53" s="21"/>
      <c r="BX53" s="21"/>
    </row>
    <row r="54" spans="1:77" ht="12.75" customHeight="1" x14ac:dyDescent="0.2">
      <c r="B54" s="21"/>
      <c r="C54" s="21"/>
      <c r="D54" s="21"/>
      <c r="E54" s="60"/>
      <c r="F54" s="307" t="s">
        <v>21</v>
      </c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8"/>
      <c r="BK54" s="308"/>
      <c r="BL54" s="308"/>
      <c r="BM54" s="331" t="s">
        <v>26</v>
      </c>
      <c r="BN54" s="331" t="s">
        <v>27</v>
      </c>
      <c r="BO54" s="325" t="s">
        <v>36</v>
      </c>
      <c r="BP54" s="328" t="s">
        <v>18</v>
      </c>
      <c r="BQ54" s="319" t="s">
        <v>16</v>
      </c>
      <c r="BR54" s="115"/>
      <c r="BS54" s="115"/>
      <c r="BT54" s="115"/>
      <c r="BU54" s="114"/>
      <c r="BV54" s="316" t="s">
        <v>112</v>
      </c>
      <c r="BW54" s="316" t="s">
        <v>113</v>
      </c>
      <c r="BX54" s="316" t="s">
        <v>114</v>
      </c>
      <c r="BY54" s="8"/>
    </row>
    <row r="55" spans="1:77" ht="12.75" hidden="1" customHeight="1" x14ac:dyDescent="0.2">
      <c r="B55" s="21"/>
      <c r="C55" s="21"/>
      <c r="D55" s="21"/>
      <c r="E55" s="61" t="s">
        <v>30</v>
      </c>
      <c r="F55" s="7" t="s">
        <v>31</v>
      </c>
      <c r="G55" s="7"/>
      <c r="H55" s="7" t="s">
        <v>32</v>
      </c>
      <c r="I55" s="7"/>
      <c r="J55" s="7" t="s">
        <v>32</v>
      </c>
      <c r="K55" s="7"/>
      <c r="L55" s="7" t="s">
        <v>0</v>
      </c>
      <c r="M55" s="7"/>
      <c r="N55" s="7" t="s">
        <v>0</v>
      </c>
      <c r="O55" s="7"/>
      <c r="P55" s="7" t="s">
        <v>31</v>
      </c>
      <c r="Q55" s="7"/>
      <c r="R55" s="7" t="s">
        <v>0</v>
      </c>
      <c r="S55" s="7"/>
      <c r="T55" s="7" t="s">
        <v>32</v>
      </c>
      <c r="U55" s="7"/>
      <c r="V55" s="7" t="s">
        <v>33</v>
      </c>
      <c r="W55" s="7"/>
      <c r="X55" s="7" t="s">
        <v>32</v>
      </c>
      <c r="Y55" s="7"/>
      <c r="Z55" s="7" t="s">
        <v>32</v>
      </c>
      <c r="AA55" s="7"/>
      <c r="AB55" s="7" t="s">
        <v>31</v>
      </c>
      <c r="AC55" s="7"/>
      <c r="AD55" s="7" t="s">
        <v>32</v>
      </c>
      <c r="AE55" s="7"/>
      <c r="AF55" s="7" t="s">
        <v>33</v>
      </c>
      <c r="AG55" s="7"/>
      <c r="AH55" s="7" t="s">
        <v>33</v>
      </c>
      <c r="AI55" s="7"/>
      <c r="AJ55" s="7" t="s">
        <v>33</v>
      </c>
      <c r="AK55" s="7"/>
      <c r="AL55" s="7" t="s">
        <v>0</v>
      </c>
      <c r="AM55" s="7"/>
      <c r="AN55" s="7" t="s">
        <v>31</v>
      </c>
      <c r="AO55" s="7"/>
      <c r="AP55" s="7" t="s">
        <v>32</v>
      </c>
      <c r="AQ55" s="7"/>
      <c r="AR55" s="7" t="s">
        <v>31</v>
      </c>
      <c r="AS55" s="7"/>
      <c r="AT55" s="7" t="s">
        <v>0</v>
      </c>
      <c r="AU55" s="7"/>
      <c r="AV55" s="7" t="s">
        <v>33</v>
      </c>
      <c r="AW55" s="7"/>
      <c r="AX55" s="7" t="s">
        <v>33</v>
      </c>
      <c r="AY55" s="7"/>
      <c r="AZ55" s="7" t="s">
        <v>0</v>
      </c>
      <c r="BA55" s="7"/>
      <c r="BB55" s="7" t="s">
        <v>0</v>
      </c>
      <c r="BC55" s="7"/>
      <c r="BD55" s="7" t="s">
        <v>31</v>
      </c>
      <c r="BE55" s="7"/>
      <c r="BF55" s="7" t="s">
        <v>33</v>
      </c>
      <c r="BG55" s="7"/>
      <c r="BH55" s="7" t="s">
        <v>32</v>
      </c>
      <c r="BI55" s="7"/>
      <c r="BJ55" s="7" t="s">
        <v>31</v>
      </c>
      <c r="BK55" s="7"/>
      <c r="BL55" s="7"/>
      <c r="BM55" s="332"/>
      <c r="BN55" s="332"/>
      <c r="BO55" s="326"/>
      <c r="BP55" s="329"/>
      <c r="BQ55" s="319"/>
      <c r="BR55" s="115"/>
      <c r="BS55" s="115"/>
      <c r="BT55" s="115"/>
      <c r="BU55" s="114"/>
      <c r="BV55" s="317"/>
      <c r="BW55" s="317"/>
      <c r="BX55" s="317"/>
      <c r="BY55" s="8"/>
    </row>
    <row r="56" spans="1:77" ht="12.75" hidden="1" customHeight="1" x14ac:dyDescent="0.2">
      <c r="B56" s="2"/>
      <c r="C56" s="2"/>
      <c r="D56" s="2"/>
      <c r="E56" s="61"/>
      <c r="F56" s="7">
        <v>1</v>
      </c>
      <c r="G56" s="7"/>
      <c r="H56" s="7">
        <v>1</v>
      </c>
      <c r="I56" s="7"/>
      <c r="J56" s="7">
        <v>1</v>
      </c>
      <c r="K56" s="7"/>
      <c r="L56" s="7">
        <v>1</v>
      </c>
      <c r="M56" s="7"/>
      <c r="N56" s="7">
        <v>1</v>
      </c>
      <c r="O56" s="7"/>
      <c r="P56" s="7">
        <v>1</v>
      </c>
      <c r="Q56" s="7"/>
      <c r="R56" s="7">
        <v>1</v>
      </c>
      <c r="S56" s="7"/>
      <c r="T56" s="7">
        <v>1</v>
      </c>
      <c r="U56" s="7"/>
      <c r="V56" s="7">
        <v>1</v>
      </c>
      <c r="W56" s="7"/>
      <c r="X56" s="7">
        <v>1</v>
      </c>
      <c r="Y56" s="7"/>
      <c r="Z56" s="7">
        <v>1</v>
      </c>
      <c r="AA56" s="7"/>
      <c r="AB56" s="7">
        <v>1</v>
      </c>
      <c r="AC56" s="7"/>
      <c r="AD56" s="7">
        <v>1</v>
      </c>
      <c r="AE56" s="7"/>
      <c r="AF56" s="7">
        <v>1</v>
      </c>
      <c r="AG56" s="7"/>
      <c r="AH56" s="7">
        <v>1</v>
      </c>
      <c r="AI56" s="7"/>
      <c r="AJ56" s="7">
        <v>1</v>
      </c>
      <c r="AK56" s="7"/>
      <c r="AL56" s="7">
        <v>1</v>
      </c>
      <c r="AM56" s="7"/>
      <c r="AN56" s="7">
        <v>1</v>
      </c>
      <c r="AO56" s="7"/>
      <c r="AP56" s="7">
        <v>1</v>
      </c>
      <c r="AQ56" s="7"/>
      <c r="AR56" s="7">
        <v>1</v>
      </c>
      <c r="AS56" s="7"/>
      <c r="AT56" s="7">
        <v>1</v>
      </c>
      <c r="AU56" s="7"/>
      <c r="AV56" s="7">
        <v>1</v>
      </c>
      <c r="AW56" s="7"/>
      <c r="AX56" s="7">
        <v>1</v>
      </c>
      <c r="AY56" s="7"/>
      <c r="AZ56" s="7">
        <v>1</v>
      </c>
      <c r="BA56" s="7"/>
      <c r="BB56" s="7">
        <v>1</v>
      </c>
      <c r="BC56" s="7"/>
      <c r="BD56" s="7">
        <v>1</v>
      </c>
      <c r="BE56" s="7"/>
      <c r="BF56" s="7">
        <v>1</v>
      </c>
      <c r="BG56" s="7"/>
      <c r="BH56" s="7">
        <v>1</v>
      </c>
      <c r="BI56" s="7"/>
      <c r="BJ56" s="65">
        <v>1</v>
      </c>
      <c r="BK56" s="65"/>
      <c r="BL56" s="65">
        <v>2</v>
      </c>
      <c r="BM56" s="332"/>
      <c r="BN56" s="332"/>
      <c r="BO56" s="326"/>
      <c r="BP56" s="329"/>
      <c r="BQ56" s="319"/>
      <c r="BR56" s="115"/>
      <c r="BS56" s="115"/>
      <c r="BT56" s="115"/>
      <c r="BU56" s="114"/>
      <c r="BV56" s="317"/>
      <c r="BW56" s="317"/>
      <c r="BX56" s="317"/>
      <c r="BY56" s="8"/>
    </row>
    <row r="57" spans="1:77" ht="38.25" customHeight="1" x14ac:dyDescent="0.2">
      <c r="A57" s="3"/>
      <c r="B57" s="20" t="s">
        <v>8</v>
      </c>
      <c r="C57" s="309" t="s">
        <v>12</v>
      </c>
      <c r="D57" s="309"/>
      <c r="E57" s="53" t="s">
        <v>25</v>
      </c>
      <c r="F57" s="29">
        <v>1</v>
      </c>
      <c r="G57" s="59"/>
      <c r="H57" s="29">
        <v>2</v>
      </c>
      <c r="I57" s="29"/>
      <c r="J57" s="29">
        <v>3</v>
      </c>
      <c r="K57" s="29"/>
      <c r="L57" s="29">
        <v>4</v>
      </c>
      <c r="M57" s="29"/>
      <c r="N57" s="29">
        <v>5</v>
      </c>
      <c r="O57" s="29"/>
      <c r="P57" s="29">
        <v>6</v>
      </c>
      <c r="Q57" s="29"/>
      <c r="R57" s="29">
        <v>7</v>
      </c>
      <c r="S57" s="29"/>
      <c r="T57" s="29">
        <v>8</v>
      </c>
      <c r="U57" s="29"/>
      <c r="V57" s="29">
        <v>9</v>
      </c>
      <c r="W57" s="29"/>
      <c r="X57" s="29">
        <v>10</v>
      </c>
      <c r="Y57" s="29"/>
      <c r="Z57" s="29">
        <v>11</v>
      </c>
      <c r="AA57" s="29"/>
      <c r="AB57" s="29">
        <v>12</v>
      </c>
      <c r="AC57" s="29"/>
      <c r="AD57" s="29">
        <v>13</v>
      </c>
      <c r="AE57" s="29"/>
      <c r="AF57" s="29">
        <v>14</v>
      </c>
      <c r="AG57" s="29"/>
      <c r="AH57" s="29">
        <v>15</v>
      </c>
      <c r="AI57" s="29"/>
      <c r="AJ57" s="29">
        <v>16</v>
      </c>
      <c r="AK57" s="29"/>
      <c r="AL57" s="29">
        <v>17</v>
      </c>
      <c r="AM57" s="29"/>
      <c r="AN57" s="29">
        <v>18</v>
      </c>
      <c r="AO57" s="29"/>
      <c r="AP57" s="29">
        <v>19</v>
      </c>
      <c r="AQ57" s="29"/>
      <c r="AR57" s="29">
        <v>20</v>
      </c>
      <c r="AS57" s="29"/>
      <c r="AT57" s="29">
        <v>21</v>
      </c>
      <c r="AU57" s="29"/>
      <c r="AV57" s="29">
        <v>22</v>
      </c>
      <c r="AW57" s="29"/>
      <c r="AX57" s="29">
        <v>23</v>
      </c>
      <c r="AY57" s="29"/>
      <c r="AZ57" s="29">
        <v>24</v>
      </c>
      <c r="BA57" s="29"/>
      <c r="BB57" s="29">
        <v>25</v>
      </c>
      <c r="BC57" s="29"/>
      <c r="BD57" s="29">
        <v>26</v>
      </c>
      <c r="BE57" s="29"/>
      <c r="BF57" s="29">
        <v>27</v>
      </c>
      <c r="BG57" s="29"/>
      <c r="BH57" s="29">
        <v>28</v>
      </c>
      <c r="BI57" s="29"/>
      <c r="BJ57" s="29">
        <v>29</v>
      </c>
      <c r="BK57" s="29"/>
      <c r="BL57" s="103">
        <v>30</v>
      </c>
      <c r="BM57" s="333"/>
      <c r="BN57" s="333"/>
      <c r="BO57" s="327"/>
      <c r="BP57" s="330"/>
      <c r="BQ57" s="319"/>
      <c r="BR57" s="239" t="s">
        <v>117</v>
      </c>
      <c r="BS57" s="239" t="s">
        <v>118</v>
      </c>
      <c r="BT57" s="239" t="s">
        <v>119</v>
      </c>
      <c r="BU57" s="114"/>
      <c r="BV57" s="318"/>
      <c r="BW57" s="318"/>
      <c r="BX57" s="318"/>
      <c r="BY57" s="8"/>
    </row>
    <row r="58" spans="1:77" ht="12.75" customHeight="1" x14ac:dyDescent="0.2">
      <c r="A58" s="3"/>
      <c r="B58" s="5">
        <v>1</v>
      </c>
      <c r="C58" s="278"/>
      <c r="D58" s="279"/>
      <c r="E58" s="22"/>
      <c r="F58" s="88"/>
      <c r="G58" s="89">
        <f t="shared" ref="G58:G100" si="1">IF(F58=$F$55,$F$56,0)</f>
        <v>0</v>
      </c>
      <c r="H58" s="88"/>
      <c r="I58" s="89">
        <f t="shared" ref="I58:I100" si="2">IF(H58=$H$55,$H$56,0)</f>
        <v>0</v>
      </c>
      <c r="J58" s="88"/>
      <c r="K58" s="89">
        <f t="shared" ref="K58:K100" si="3">IF(J58=$J$55,$J$56,0)</f>
        <v>0</v>
      </c>
      <c r="L58" s="88"/>
      <c r="M58" s="89">
        <f t="shared" ref="M58:M100" si="4">IF(L58=$L$55,$L$56,0)</f>
        <v>0</v>
      </c>
      <c r="N58" s="88"/>
      <c r="O58" s="89">
        <f t="shared" ref="O58:O100" si="5">IF(N58=$N$55,$N$56,0)</f>
        <v>0</v>
      </c>
      <c r="P58" s="88"/>
      <c r="Q58" s="89">
        <f t="shared" ref="Q58:Q100" si="6">IF(P58=$P$55,$P$56,0)</f>
        <v>0</v>
      </c>
      <c r="R58" s="88"/>
      <c r="S58" s="89">
        <f t="shared" ref="S58:S100" si="7">IF(R58=$R$55,$R$56,0)</f>
        <v>0</v>
      </c>
      <c r="T58" s="88"/>
      <c r="U58" s="89">
        <f t="shared" ref="U58:U100" si="8">IF(T58=$T$55,$T$56,0)</f>
        <v>0</v>
      </c>
      <c r="V58" s="88"/>
      <c r="W58" s="89">
        <f t="shared" ref="W58:W100" si="9">IF(V58=$V$55,$V$56,0)</f>
        <v>0</v>
      </c>
      <c r="X58" s="88"/>
      <c r="Y58" s="89">
        <f t="shared" ref="Y58:Y100" si="10">IF(X58=$X$55,$X$56,0)</f>
        <v>0</v>
      </c>
      <c r="Z58" s="88"/>
      <c r="AA58" s="89">
        <f t="shared" ref="AA58:AA100" si="11">IF(Z58=$Z$55,$Z$56,0)</f>
        <v>0</v>
      </c>
      <c r="AB58" s="88"/>
      <c r="AC58" s="89">
        <f t="shared" ref="AC58:AC100" si="12">IF(AB58=$AB$55,$AB$56,0)</f>
        <v>0</v>
      </c>
      <c r="AD58" s="88"/>
      <c r="AE58" s="89">
        <f t="shared" ref="AE58:AE100" si="13">IF(AD58=$AD$55,$AD$56,0)</f>
        <v>0</v>
      </c>
      <c r="AF58" s="88"/>
      <c r="AG58" s="89">
        <f t="shared" ref="AG58:AG100" si="14">IF(AF58=$AF$55,$AF$56,0)</f>
        <v>0</v>
      </c>
      <c r="AH58" s="88"/>
      <c r="AI58" s="89">
        <f t="shared" ref="AI58:AI100" si="15">IF(AH58=$AH$55,$AH$56,0)</f>
        <v>0</v>
      </c>
      <c r="AJ58" s="88"/>
      <c r="AK58" s="89">
        <f t="shared" ref="AK58:AK100" si="16">IF(AJ58=$AJ$55,$AJ$56,0)</f>
        <v>0</v>
      </c>
      <c r="AL58" s="88"/>
      <c r="AM58" s="89">
        <f t="shared" ref="AM58:AM100" si="17">IF(AL58=$AL$55,$AL$56,0)</f>
        <v>0</v>
      </c>
      <c r="AN58" s="88"/>
      <c r="AO58" s="89">
        <f t="shared" ref="AO58:AO100" si="18">IF(AN58=$AN$55,$AN$56,0)</f>
        <v>0</v>
      </c>
      <c r="AP58" s="88"/>
      <c r="AQ58" s="89">
        <f t="shared" ref="AQ58:AQ100" si="19">IF(AP58=$AP$55,$AP$56,0)</f>
        <v>0</v>
      </c>
      <c r="AR58" s="88"/>
      <c r="AS58" s="89">
        <f t="shared" ref="AS58:AS100" si="20">IF(AR58=$AR$55,$AR$56,0)</f>
        <v>0</v>
      </c>
      <c r="AT58" s="88"/>
      <c r="AU58" s="89">
        <f t="shared" ref="AU58:AU100" si="21">IF(AT58=$AT$55,$AT$56,0)</f>
        <v>0</v>
      </c>
      <c r="AV58" s="88"/>
      <c r="AW58" s="89">
        <f t="shared" ref="AW58:AW100" si="22">IF(AV58=$AV$55,$AV$56,0)</f>
        <v>0</v>
      </c>
      <c r="AX58" s="88"/>
      <c r="AY58" s="89">
        <f t="shared" ref="AY58:AY100" si="23">IF(AX58=$AX$55,$AX$56,0)</f>
        <v>0</v>
      </c>
      <c r="AZ58" s="88"/>
      <c r="BA58" s="89">
        <f t="shared" ref="BA58:BA100" si="24">IF(AZ58=$AZ$55,$AZ$56,0)</f>
        <v>0</v>
      </c>
      <c r="BB58" s="88"/>
      <c r="BC58" s="89">
        <f t="shared" ref="BC58:BC100" si="25">IF(BB58=$BB$55,$BB$56,0)</f>
        <v>0</v>
      </c>
      <c r="BD58" s="88"/>
      <c r="BE58" s="89">
        <f t="shared" ref="BE58:BE100" si="26">IF(BD58=$BD$55,$BD$56,0)</f>
        <v>0</v>
      </c>
      <c r="BF58" s="88"/>
      <c r="BG58" s="89">
        <f t="shared" ref="BG58:BG100" si="27">IF(BF58=$BF$55,$BF$56,0)</f>
        <v>0</v>
      </c>
      <c r="BH58" s="88"/>
      <c r="BI58" s="89">
        <f t="shared" ref="BI58:BI100" si="28">IF(BH58=$BH$55,$BH$56,0)</f>
        <v>0</v>
      </c>
      <c r="BJ58" s="88"/>
      <c r="BK58" s="101">
        <f t="shared" ref="BK58:BK100" si="29">IF(BJ58=$BJ$55,$BJ$56,0)</f>
        <v>0</v>
      </c>
      <c r="BL58" s="102"/>
      <c r="BM58" s="5">
        <f>IF((E58="P"),SUM(F58:BL58),0)</f>
        <v>0</v>
      </c>
      <c r="BN58" s="14">
        <f t="shared" ref="BN58:BN104" si="30">(BM58*100)/F$51</f>
        <v>0</v>
      </c>
      <c r="BO58" s="92">
        <f>BM58*$H$50</f>
        <v>0</v>
      </c>
      <c r="BP58" s="15">
        <f>IF(BM58&gt;=F$52,0.24193548*BM58-0.5,0.10752688*BM58+2)</f>
        <v>2</v>
      </c>
      <c r="BQ58" s="5">
        <f>IF($E$58:$E$104="P",IF(AND((BN58&lt;50),(BN58&gt;=0)),"INICIAL",IF(AND((BN58&lt;80),(BN58&gt;49)),"INTERMEDIO",IF(AND((BN58&lt;=100),(BN58&gt;79)),"AVANZADO"))),0)</f>
        <v>0</v>
      </c>
      <c r="BR58" s="240" t="str">
        <f>IF((E58="P"),IFERROR(ROUND(BP58-$BP$107,1),""),"")</f>
        <v/>
      </c>
      <c r="BS58" s="240" t="str">
        <f>IF((E58="P"),IFERROR(ROUND(POWER(BR58,2),3),""),"")</f>
        <v/>
      </c>
      <c r="BT58" s="240">
        <f>SUM(BS58:BS104)</f>
        <v>0</v>
      </c>
      <c r="BU58" s="82"/>
      <c r="BV58" s="5">
        <f>IF(BN58:BN104&lt;"49",COUNTIF($BQ$58:$BQ$104,"INICIAL"))</f>
        <v>0</v>
      </c>
      <c r="BW58" s="5">
        <f>COUNTIF($BQ$58:$BQ$104,"INTERMEDIO")</f>
        <v>0</v>
      </c>
      <c r="BX58" s="5">
        <f>COUNTIF($BQ$58:$BQ$104,"AVANZADO")</f>
        <v>0</v>
      </c>
      <c r="BY58" s="8"/>
    </row>
    <row r="59" spans="1:77" ht="12.75" customHeight="1" x14ac:dyDescent="0.2">
      <c r="A59" s="3"/>
      <c r="B59" s="5">
        <v>2</v>
      </c>
      <c r="C59" s="278"/>
      <c r="D59" s="279"/>
      <c r="E59" s="22"/>
      <c r="F59" s="88"/>
      <c r="G59" s="89">
        <f t="shared" si="1"/>
        <v>0</v>
      </c>
      <c r="H59" s="88"/>
      <c r="I59" s="89">
        <f t="shared" si="2"/>
        <v>0</v>
      </c>
      <c r="J59" s="88"/>
      <c r="K59" s="89">
        <f t="shared" si="3"/>
        <v>0</v>
      </c>
      <c r="L59" s="88"/>
      <c r="M59" s="89">
        <f t="shared" si="4"/>
        <v>0</v>
      </c>
      <c r="N59" s="88"/>
      <c r="O59" s="89">
        <f t="shared" si="5"/>
        <v>0</v>
      </c>
      <c r="P59" s="88"/>
      <c r="Q59" s="89">
        <f t="shared" si="6"/>
        <v>0</v>
      </c>
      <c r="R59" s="88"/>
      <c r="S59" s="89">
        <f t="shared" si="7"/>
        <v>0</v>
      </c>
      <c r="T59" s="88"/>
      <c r="U59" s="89">
        <f t="shared" si="8"/>
        <v>0</v>
      </c>
      <c r="V59" s="88"/>
      <c r="W59" s="89">
        <f t="shared" si="9"/>
        <v>0</v>
      </c>
      <c r="X59" s="88"/>
      <c r="Y59" s="89">
        <f t="shared" si="10"/>
        <v>0</v>
      </c>
      <c r="Z59" s="88"/>
      <c r="AA59" s="89">
        <f t="shared" si="11"/>
        <v>0</v>
      </c>
      <c r="AB59" s="88"/>
      <c r="AC59" s="89">
        <f t="shared" si="12"/>
        <v>0</v>
      </c>
      <c r="AD59" s="88"/>
      <c r="AE59" s="89">
        <f t="shared" si="13"/>
        <v>0</v>
      </c>
      <c r="AF59" s="88"/>
      <c r="AG59" s="89">
        <f t="shared" si="14"/>
        <v>0</v>
      </c>
      <c r="AH59" s="88"/>
      <c r="AI59" s="89">
        <f t="shared" si="15"/>
        <v>0</v>
      </c>
      <c r="AJ59" s="88"/>
      <c r="AK59" s="89">
        <f t="shared" si="16"/>
        <v>0</v>
      </c>
      <c r="AL59" s="88"/>
      <c r="AM59" s="89">
        <f t="shared" si="17"/>
        <v>0</v>
      </c>
      <c r="AN59" s="88"/>
      <c r="AO59" s="89">
        <f t="shared" si="18"/>
        <v>0</v>
      </c>
      <c r="AP59" s="88"/>
      <c r="AQ59" s="89">
        <f t="shared" si="19"/>
        <v>0</v>
      </c>
      <c r="AR59" s="88"/>
      <c r="AS59" s="89">
        <f t="shared" si="20"/>
        <v>0</v>
      </c>
      <c r="AT59" s="88"/>
      <c r="AU59" s="89">
        <f t="shared" si="21"/>
        <v>0</v>
      </c>
      <c r="AV59" s="88"/>
      <c r="AW59" s="89">
        <f t="shared" si="22"/>
        <v>0</v>
      </c>
      <c r="AX59" s="88"/>
      <c r="AY59" s="89">
        <f t="shared" si="23"/>
        <v>0</v>
      </c>
      <c r="AZ59" s="88"/>
      <c r="BA59" s="89">
        <f t="shared" si="24"/>
        <v>0</v>
      </c>
      <c r="BB59" s="88"/>
      <c r="BC59" s="89">
        <f t="shared" si="25"/>
        <v>0</v>
      </c>
      <c r="BD59" s="88"/>
      <c r="BE59" s="89">
        <f t="shared" si="26"/>
        <v>0</v>
      </c>
      <c r="BF59" s="88"/>
      <c r="BG59" s="89">
        <f t="shared" si="27"/>
        <v>0</v>
      </c>
      <c r="BH59" s="88"/>
      <c r="BI59" s="89">
        <f t="shared" si="28"/>
        <v>0</v>
      </c>
      <c r="BJ59" s="88"/>
      <c r="BK59" s="89">
        <f t="shared" si="29"/>
        <v>0</v>
      </c>
      <c r="BL59" s="102"/>
      <c r="BM59" s="5">
        <f t="shared" ref="BM59:BM104" si="31">IF((E59="P"),SUM(F59:BL59),0)</f>
        <v>0</v>
      </c>
      <c r="BN59" s="14">
        <f t="shared" si="30"/>
        <v>0</v>
      </c>
      <c r="BO59" s="91">
        <f t="shared" ref="BO59:BO104" si="32">BM59*$H$50</f>
        <v>0</v>
      </c>
      <c r="BP59" s="15">
        <f t="shared" ref="BP59:BP104" si="33">IF(BM59&gt;=F$52,0.24193548*BM59-0.5,0.10752688*BM59+2)</f>
        <v>2</v>
      </c>
      <c r="BQ59" s="5">
        <f t="shared" ref="BQ59:BQ104" si="34">IF($E$58:$E$104="P",IF(AND((BN59&lt;50),(BN59&gt;=0)),"INICIAL",IF(AND((BN59&lt;80),(BN59&gt;49)),"INTERMEDIO",IF(AND((BN59&lt;=100),(BN59&gt;79)),"AVANZADO"))),0)</f>
        <v>0</v>
      </c>
      <c r="BR59" s="240" t="str">
        <f t="shared" ref="BR59:BR104" si="35">IF((E59="P"),IFERROR(ROUND(BP59-$BP$107,1),""),"")</f>
        <v/>
      </c>
      <c r="BS59" s="240" t="str">
        <f>IF((E59="P"),IFERROR(ROUND(POWER(BR59,2),3),""),"")</f>
        <v/>
      </c>
      <c r="BT59" s="240">
        <f>COUNTIF($E$58:$E$104,"=P")</f>
        <v>0</v>
      </c>
      <c r="BU59" s="82"/>
      <c r="BV59" s="107" t="e">
        <f>BV58*1/$F$11</f>
        <v>#DIV/0!</v>
      </c>
      <c r="BW59" s="107" t="e">
        <f>BW58*1/$F$11</f>
        <v>#DIV/0!</v>
      </c>
      <c r="BX59" s="107" t="e">
        <f>BX58*1/$F$11</f>
        <v>#DIV/0!</v>
      </c>
      <c r="BY59" s="8"/>
    </row>
    <row r="60" spans="1:77" ht="12.75" customHeight="1" x14ac:dyDescent="0.2">
      <c r="A60" s="3"/>
      <c r="B60" s="5">
        <v>3</v>
      </c>
      <c r="C60" s="278"/>
      <c r="D60" s="279"/>
      <c r="E60" s="22"/>
      <c r="F60" s="88"/>
      <c r="G60" s="89">
        <f t="shared" si="1"/>
        <v>0</v>
      </c>
      <c r="H60" s="88"/>
      <c r="I60" s="89">
        <f t="shared" si="2"/>
        <v>0</v>
      </c>
      <c r="J60" s="88"/>
      <c r="K60" s="89">
        <f t="shared" si="3"/>
        <v>0</v>
      </c>
      <c r="L60" s="88"/>
      <c r="M60" s="89">
        <f t="shared" si="4"/>
        <v>0</v>
      </c>
      <c r="N60" s="88"/>
      <c r="O60" s="89">
        <f t="shared" si="5"/>
        <v>0</v>
      </c>
      <c r="P60" s="88"/>
      <c r="Q60" s="89">
        <f t="shared" si="6"/>
        <v>0</v>
      </c>
      <c r="R60" s="88"/>
      <c r="S60" s="89">
        <f t="shared" si="7"/>
        <v>0</v>
      </c>
      <c r="T60" s="88"/>
      <c r="U60" s="89">
        <f t="shared" si="8"/>
        <v>0</v>
      </c>
      <c r="V60" s="88"/>
      <c r="W60" s="89">
        <f t="shared" si="9"/>
        <v>0</v>
      </c>
      <c r="X60" s="88"/>
      <c r="Y60" s="89">
        <f t="shared" si="10"/>
        <v>0</v>
      </c>
      <c r="Z60" s="88"/>
      <c r="AA60" s="89">
        <f t="shared" si="11"/>
        <v>0</v>
      </c>
      <c r="AB60" s="88"/>
      <c r="AC60" s="89">
        <f t="shared" si="12"/>
        <v>0</v>
      </c>
      <c r="AD60" s="88"/>
      <c r="AE60" s="89">
        <f t="shared" si="13"/>
        <v>0</v>
      </c>
      <c r="AF60" s="88"/>
      <c r="AG60" s="89">
        <f t="shared" si="14"/>
        <v>0</v>
      </c>
      <c r="AH60" s="88"/>
      <c r="AI60" s="89">
        <f t="shared" si="15"/>
        <v>0</v>
      </c>
      <c r="AJ60" s="88"/>
      <c r="AK60" s="89">
        <f t="shared" si="16"/>
        <v>0</v>
      </c>
      <c r="AL60" s="88"/>
      <c r="AM60" s="89">
        <f t="shared" si="17"/>
        <v>0</v>
      </c>
      <c r="AN60" s="88"/>
      <c r="AO60" s="89">
        <f t="shared" si="18"/>
        <v>0</v>
      </c>
      <c r="AP60" s="88"/>
      <c r="AQ60" s="89">
        <f t="shared" si="19"/>
        <v>0</v>
      </c>
      <c r="AR60" s="88"/>
      <c r="AS60" s="89">
        <f t="shared" si="20"/>
        <v>0</v>
      </c>
      <c r="AT60" s="88"/>
      <c r="AU60" s="89">
        <f t="shared" si="21"/>
        <v>0</v>
      </c>
      <c r="AV60" s="88"/>
      <c r="AW60" s="89">
        <f t="shared" si="22"/>
        <v>0</v>
      </c>
      <c r="AX60" s="88"/>
      <c r="AY60" s="89">
        <f t="shared" si="23"/>
        <v>0</v>
      </c>
      <c r="AZ60" s="88"/>
      <c r="BA60" s="89">
        <f t="shared" si="24"/>
        <v>0</v>
      </c>
      <c r="BB60" s="88"/>
      <c r="BC60" s="89">
        <f t="shared" si="25"/>
        <v>0</v>
      </c>
      <c r="BD60" s="88"/>
      <c r="BE60" s="89">
        <f t="shared" si="26"/>
        <v>0</v>
      </c>
      <c r="BF60" s="88"/>
      <c r="BG60" s="89">
        <f t="shared" si="27"/>
        <v>0</v>
      </c>
      <c r="BH60" s="88"/>
      <c r="BI60" s="89">
        <f t="shared" si="28"/>
        <v>0</v>
      </c>
      <c r="BJ60" s="88"/>
      <c r="BK60" s="89">
        <f t="shared" si="29"/>
        <v>0</v>
      </c>
      <c r="BL60" s="102"/>
      <c r="BM60" s="5">
        <f t="shared" si="31"/>
        <v>0</v>
      </c>
      <c r="BN60" s="14">
        <f t="shared" si="30"/>
        <v>0</v>
      </c>
      <c r="BO60" s="91">
        <f t="shared" si="32"/>
        <v>0</v>
      </c>
      <c r="BP60" s="15">
        <f t="shared" si="33"/>
        <v>2</v>
      </c>
      <c r="BQ60" s="5">
        <f t="shared" si="34"/>
        <v>0</v>
      </c>
      <c r="BR60" s="240" t="str">
        <f t="shared" si="35"/>
        <v/>
      </c>
      <c r="BS60" s="240" t="str">
        <f>IF((E60="P"),IFERROR(ROUND(POWER(BR60,2),3),""),"")</f>
        <v/>
      </c>
      <c r="BT60" s="240"/>
      <c r="BU60" s="82"/>
      <c r="BV60" s="82"/>
      <c r="BW60" s="82"/>
      <c r="BX60" s="82"/>
      <c r="BY60" s="21"/>
    </row>
    <row r="61" spans="1:77" ht="12.75" customHeight="1" x14ac:dyDescent="0.2">
      <c r="A61" s="3"/>
      <c r="B61" s="5">
        <f t="shared" ref="B61:B103" si="36">B60+1</f>
        <v>4</v>
      </c>
      <c r="C61" s="278"/>
      <c r="D61" s="279"/>
      <c r="E61" s="22"/>
      <c r="F61" s="88"/>
      <c r="G61" s="89">
        <f t="shared" si="1"/>
        <v>0</v>
      </c>
      <c r="H61" s="88"/>
      <c r="I61" s="89">
        <f t="shared" si="2"/>
        <v>0</v>
      </c>
      <c r="J61" s="88"/>
      <c r="K61" s="89">
        <f t="shared" si="3"/>
        <v>0</v>
      </c>
      <c r="L61" s="88"/>
      <c r="M61" s="89">
        <f t="shared" si="4"/>
        <v>0</v>
      </c>
      <c r="N61" s="88"/>
      <c r="O61" s="89">
        <f t="shared" si="5"/>
        <v>0</v>
      </c>
      <c r="P61" s="88"/>
      <c r="Q61" s="89">
        <f t="shared" si="6"/>
        <v>0</v>
      </c>
      <c r="R61" s="88"/>
      <c r="S61" s="89">
        <f t="shared" si="7"/>
        <v>0</v>
      </c>
      <c r="T61" s="88"/>
      <c r="U61" s="89">
        <f t="shared" si="8"/>
        <v>0</v>
      </c>
      <c r="V61" s="88"/>
      <c r="W61" s="89">
        <f t="shared" si="9"/>
        <v>0</v>
      </c>
      <c r="X61" s="88"/>
      <c r="Y61" s="89">
        <f t="shared" si="10"/>
        <v>0</v>
      </c>
      <c r="Z61" s="88"/>
      <c r="AA61" s="89">
        <f t="shared" si="11"/>
        <v>0</v>
      </c>
      <c r="AB61" s="88"/>
      <c r="AC61" s="89">
        <f t="shared" si="12"/>
        <v>0</v>
      </c>
      <c r="AD61" s="88"/>
      <c r="AE61" s="89">
        <f t="shared" si="13"/>
        <v>0</v>
      </c>
      <c r="AF61" s="88"/>
      <c r="AG61" s="89">
        <f t="shared" si="14"/>
        <v>0</v>
      </c>
      <c r="AH61" s="88"/>
      <c r="AI61" s="89">
        <f t="shared" si="15"/>
        <v>0</v>
      </c>
      <c r="AJ61" s="88"/>
      <c r="AK61" s="89">
        <f t="shared" si="16"/>
        <v>0</v>
      </c>
      <c r="AL61" s="88"/>
      <c r="AM61" s="89">
        <f t="shared" si="17"/>
        <v>0</v>
      </c>
      <c r="AN61" s="88"/>
      <c r="AO61" s="89">
        <f t="shared" si="18"/>
        <v>0</v>
      </c>
      <c r="AP61" s="88"/>
      <c r="AQ61" s="89">
        <f t="shared" si="19"/>
        <v>0</v>
      </c>
      <c r="AR61" s="88"/>
      <c r="AS61" s="89">
        <f t="shared" si="20"/>
        <v>0</v>
      </c>
      <c r="AT61" s="88"/>
      <c r="AU61" s="89">
        <f t="shared" si="21"/>
        <v>0</v>
      </c>
      <c r="AV61" s="88"/>
      <c r="AW61" s="89">
        <f t="shared" si="22"/>
        <v>0</v>
      </c>
      <c r="AX61" s="88"/>
      <c r="AY61" s="89">
        <f t="shared" si="23"/>
        <v>0</v>
      </c>
      <c r="AZ61" s="88"/>
      <c r="BA61" s="89">
        <f t="shared" si="24"/>
        <v>0</v>
      </c>
      <c r="BB61" s="88"/>
      <c r="BC61" s="89">
        <f t="shared" si="25"/>
        <v>0</v>
      </c>
      <c r="BD61" s="88"/>
      <c r="BE61" s="89">
        <f t="shared" si="26"/>
        <v>0</v>
      </c>
      <c r="BF61" s="88"/>
      <c r="BG61" s="89">
        <f t="shared" si="27"/>
        <v>0</v>
      </c>
      <c r="BH61" s="88"/>
      <c r="BI61" s="89">
        <f t="shared" si="28"/>
        <v>0</v>
      </c>
      <c r="BJ61" s="88"/>
      <c r="BK61" s="89">
        <f t="shared" si="29"/>
        <v>0</v>
      </c>
      <c r="BL61" s="102"/>
      <c r="BM61" s="5">
        <f t="shared" si="31"/>
        <v>0</v>
      </c>
      <c r="BN61" s="14">
        <f t="shared" si="30"/>
        <v>0</v>
      </c>
      <c r="BO61" s="91">
        <f t="shared" si="32"/>
        <v>0</v>
      </c>
      <c r="BP61" s="15">
        <f t="shared" si="33"/>
        <v>2</v>
      </c>
      <c r="BQ61" s="5">
        <f t="shared" si="34"/>
        <v>0</v>
      </c>
      <c r="BR61" s="240" t="str">
        <f t="shared" si="35"/>
        <v/>
      </c>
      <c r="BS61" s="240" t="str">
        <f t="shared" ref="BS61:BS104" si="37">IF((E61="P"),IFERROR(ROUND(POWER(BR61,2),3),""),"")</f>
        <v/>
      </c>
      <c r="BT61" s="240"/>
      <c r="BU61" s="82"/>
      <c r="BV61" s="82"/>
      <c r="BW61" s="82"/>
      <c r="BX61" s="82"/>
      <c r="BY61" s="21"/>
    </row>
    <row r="62" spans="1:77" ht="12.75" customHeight="1" x14ac:dyDescent="0.2">
      <c r="A62" s="3"/>
      <c r="B62" s="5">
        <f t="shared" si="36"/>
        <v>5</v>
      </c>
      <c r="C62" s="278"/>
      <c r="D62" s="279"/>
      <c r="E62" s="22"/>
      <c r="F62" s="88"/>
      <c r="G62" s="89">
        <f t="shared" si="1"/>
        <v>0</v>
      </c>
      <c r="H62" s="88"/>
      <c r="I62" s="89">
        <f t="shared" si="2"/>
        <v>0</v>
      </c>
      <c r="J62" s="88"/>
      <c r="K62" s="89">
        <f t="shared" si="3"/>
        <v>0</v>
      </c>
      <c r="L62" s="88"/>
      <c r="M62" s="89">
        <f t="shared" si="4"/>
        <v>0</v>
      </c>
      <c r="N62" s="88"/>
      <c r="O62" s="89">
        <f t="shared" si="5"/>
        <v>0</v>
      </c>
      <c r="P62" s="88"/>
      <c r="Q62" s="89">
        <f t="shared" si="6"/>
        <v>0</v>
      </c>
      <c r="R62" s="88"/>
      <c r="S62" s="89">
        <f t="shared" si="7"/>
        <v>0</v>
      </c>
      <c r="T62" s="88"/>
      <c r="U62" s="89">
        <f t="shared" si="8"/>
        <v>0</v>
      </c>
      <c r="V62" s="88"/>
      <c r="W62" s="89">
        <f t="shared" si="9"/>
        <v>0</v>
      </c>
      <c r="X62" s="88"/>
      <c r="Y62" s="89">
        <f t="shared" si="10"/>
        <v>0</v>
      </c>
      <c r="Z62" s="88"/>
      <c r="AA62" s="89">
        <f t="shared" si="11"/>
        <v>0</v>
      </c>
      <c r="AB62" s="88"/>
      <c r="AC62" s="89">
        <f t="shared" si="12"/>
        <v>0</v>
      </c>
      <c r="AD62" s="88"/>
      <c r="AE62" s="89">
        <f t="shared" si="13"/>
        <v>0</v>
      </c>
      <c r="AF62" s="88"/>
      <c r="AG62" s="89">
        <f t="shared" si="14"/>
        <v>0</v>
      </c>
      <c r="AH62" s="88"/>
      <c r="AI62" s="89">
        <f t="shared" si="15"/>
        <v>0</v>
      </c>
      <c r="AJ62" s="88"/>
      <c r="AK62" s="89">
        <f t="shared" si="16"/>
        <v>0</v>
      </c>
      <c r="AL62" s="88"/>
      <c r="AM62" s="89">
        <f t="shared" si="17"/>
        <v>0</v>
      </c>
      <c r="AN62" s="88"/>
      <c r="AO62" s="89">
        <f t="shared" si="18"/>
        <v>0</v>
      </c>
      <c r="AP62" s="88"/>
      <c r="AQ62" s="89">
        <f t="shared" si="19"/>
        <v>0</v>
      </c>
      <c r="AR62" s="88"/>
      <c r="AS62" s="89">
        <f t="shared" si="20"/>
        <v>0</v>
      </c>
      <c r="AT62" s="88"/>
      <c r="AU62" s="89">
        <f t="shared" si="21"/>
        <v>0</v>
      </c>
      <c r="AV62" s="88"/>
      <c r="AW62" s="89">
        <f t="shared" si="22"/>
        <v>0</v>
      </c>
      <c r="AX62" s="88"/>
      <c r="AY62" s="89">
        <f t="shared" si="23"/>
        <v>0</v>
      </c>
      <c r="AZ62" s="88"/>
      <c r="BA62" s="89">
        <f t="shared" si="24"/>
        <v>0</v>
      </c>
      <c r="BB62" s="88"/>
      <c r="BC62" s="89">
        <f t="shared" si="25"/>
        <v>0</v>
      </c>
      <c r="BD62" s="88"/>
      <c r="BE62" s="89">
        <f t="shared" si="26"/>
        <v>0</v>
      </c>
      <c r="BF62" s="88"/>
      <c r="BG62" s="89">
        <f t="shared" si="27"/>
        <v>0</v>
      </c>
      <c r="BH62" s="88"/>
      <c r="BI62" s="89">
        <f t="shared" si="28"/>
        <v>0</v>
      </c>
      <c r="BJ62" s="88"/>
      <c r="BK62" s="89">
        <f t="shared" si="29"/>
        <v>0</v>
      </c>
      <c r="BL62" s="102"/>
      <c r="BM62" s="5">
        <f t="shared" si="31"/>
        <v>0</v>
      </c>
      <c r="BN62" s="14">
        <f t="shared" si="30"/>
        <v>0</v>
      </c>
      <c r="BO62" s="91">
        <f t="shared" si="32"/>
        <v>0</v>
      </c>
      <c r="BP62" s="15">
        <f t="shared" si="33"/>
        <v>2</v>
      </c>
      <c r="BQ62" s="5">
        <f t="shared" si="34"/>
        <v>0</v>
      </c>
      <c r="BR62" s="240" t="str">
        <f t="shared" si="35"/>
        <v/>
      </c>
      <c r="BS62" s="240" t="str">
        <f t="shared" si="37"/>
        <v/>
      </c>
      <c r="BT62" s="240"/>
      <c r="BU62" s="82"/>
      <c r="BV62" s="82"/>
      <c r="BW62" s="82"/>
      <c r="BX62" s="82"/>
      <c r="BY62" s="21"/>
    </row>
    <row r="63" spans="1:77" ht="12.75" customHeight="1" x14ac:dyDescent="0.2">
      <c r="A63" s="3"/>
      <c r="B63" s="5">
        <f t="shared" si="36"/>
        <v>6</v>
      </c>
      <c r="C63" s="278"/>
      <c r="D63" s="279"/>
      <c r="E63" s="22"/>
      <c r="F63" s="88"/>
      <c r="G63" s="89">
        <f t="shared" si="1"/>
        <v>0</v>
      </c>
      <c r="H63" s="88"/>
      <c r="I63" s="89">
        <f t="shared" si="2"/>
        <v>0</v>
      </c>
      <c r="J63" s="88"/>
      <c r="K63" s="89">
        <f t="shared" si="3"/>
        <v>0</v>
      </c>
      <c r="L63" s="88"/>
      <c r="M63" s="89">
        <f t="shared" si="4"/>
        <v>0</v>
      </c>
      <c r="N63" s="88"/>
      <c r="O63" s="89">
        <f t="shared" si="5"/>
        <v>0</v>
      </c>
      <c r="P63" s="88"/>
      <c r="Q63" s="89">
        <f t="shared" si="6"/>
        <v>0</v>
      </c>
      <c r="R63" s="88"/>
      <c r="S63" s="89">
        <f t="shared" si="7"/>
        <v>0</v>
      </c>
      <c r="T63" s="88"/>
      <c r="U63" s="89">
        <f t="shared" si="8"/>
        <v>0</v>
      </c>
      <c r="V63" s="88"/>
      <c r="W63" s="89">
        <f t="shared" si="9"/>
        <v>0</v>
      </c>
      <c r="X63" s="88"/>
      <c r="Y63" s="89">
        <f t="shared" si="10"/>
        <v>0</v>
      </c>
      <c r="Z63" s="88"/>
      <c r="AA63" s="89">
        <f t="shared" si="11"/>
        <v>0</v>
      </c>
      <c r="AB63" s="88"/>
      <c r="AC63" s="89">
        <f t="shared" si="12"/>
        <v>0</v>
      </c>
      <c r="AD63" s="88"/>
      <c r="AE63" s="89">
        <f t="shared" si="13"/>
        <v>0</v>
      </c>
      <c r="AF63" s="88"/>
      <c r="AG63" s="89">
        <f t="shared" si="14"/>
        <v>0</v>
      </c>
      <c r="AH63" s="88"/>
      <c r="AI63" s="89">
        <f t="shared" si="15"/>
        <v>0</v>
      </c>
      <c r="AJ63" s="88"/>
      <c r="AK63" s="89">
        <f t="shared" si="16"/>
        <v>0</v>
      </c>
      <c r="AL63" s="88"/>
      <c r="AM63" s="89">
        <f t="shared" si="17"/>
        <v>0</v>
      </c>
      <c r="AN63" s="88"/>
      <c r="AO63" s="89">
        <f t="shared" si="18"/>
        <v>0</v>
      </c>
      <c r="AP63" s="88"/>
      <c r="AQ63" s="89">
        <f t="shared" si="19"/>
        <v>0</v>
      </c>
      <c r="AR63" s="88"/>
      <c r="AS63" s="89">
        <f t="shared" si="20"/>
        <v>0</v>
      </c>
      <c r="AT63" s="88"/>
      <c r="AU63" s="89">
        <f t="shared" si="21"/>
        <v>0</v>
      </c>
      <c r="AV63" s="88"/>
      <c r="AW63" s="89">
        <f t="shared" si="22"/>
        <v>0</v>
      </c>
      <c r="AX63" s="88"/>
      <c r="AY63" s="89">
        <f t="shared" si="23"/>
        <v>0</v>
      </c>
      <c r="AZ63" s="88"/>
      <c r="BA63" s="89">
        <f t="shared" si="24"/>
        <v>0</v>
      </c>
      <c r="BB63" s="88"/>
      <c r="BC63" s="89">
        <f t="shared" si="25"/>
        <v>0</v>
      </c>
      <c r="BD63" s="88"/>
      <c r="BE63" s="89">
        <f t="shared" si="26"/>
        <v>0</v>
      </c>
      <c r="BF63" s="88"/>
      <c r="BG63" s="89">
        <f t="shared" si="27"/>
        <v>0</v>
      </c>
      <c r="BH63" s="88"/>
      <c r="BI63" s="89">
        <f t="shared" si="28"/>
        <v>0</v>
      </c>
      <c r="BJ63" s="88"/>
      <c r="BK63" s="89">
        <f t="shared" si="29"/>
        <v>0</v>
      </c>
      <c r="BL63" s="102"/>
      <c r="BM63" s="5">
        <f t="shared" si="31"/>
        <v>0</v>
      </c>
      <c r="BN63" s="14">
        <f t="shared" si="30"/>
        <v>0</v>
      </c>
      <c r="BO63" s="91">
        <f t="shared" si="32"/>
        <v>0</v>
      </c>
      <c r="BP63" s="15">
        <f t="shared" si="33"/>
        <v>2</v>
      </c>
      <c r="BQ63" s="5">
        <f t="shared" si="34"/>
        <v>0</v>
      </c>
      <c r="BR63" s="240" t="str">
        <f t="shared" si="35"/>
        <v/>
      </c>
      <c r="BS63" s="240" t="str">
        <f t="shared" si="37"/>
        <v/>
      </c>
      <c r="BT63" s="240"/>
      <c r="BU63" s="82"/>
      <c r="BV63" s="82"/>
      <c r="BW63" s="82"/>
      <c r="BX63" s="82"/>
      <c r="BY63" s="21"/>
    </row>
    <row r="64" spans="1:77" ht="12.75" customHeight="1" x14ac:dyDescent="0.2">
      <c r="A64" s="3"/>
      <c r="B64" s="5">
        <f t="shared" si="36"/>
        <v>7</v>
      </c>
      <c r="C64" s="278"/>
      <c r="D64" s="279"/>
      <c r="E64" s="22"/>
      <c r="F64" s="88"/>
      <c r="G64" s="89">
        <f t="shared" si="1"/>
        <v>0</v>
      </c>
      <c r="H64" s="88"/>
      <c r="I64" s="89">
        <f t="shared" si="2"/>
        <v>0</v>
      </c>
      <c r="J64" s="88"/>
      <c r="K64" s="89">
        <f t="shared" si="3"/>
        <v>0</v>
      </c>
      <c r="L64" s="88"/>
      <c r="M64" s="89">
        <f t="shared" si="4"/>
        <v>0</v>
      </c>
      <c r="N64" s="88"/>
      <c r="O64" s="89">
        <f t="shared" si="5"/>
        <v>0</v>
      </c>
      <c r="P64" s="88"/>
      <c r="Q64" s="89">
        <f t="shared" si="6"/>
        <v>0</v>
      </c>
      <c r="R64" s="88"/>
      <c r="S64" s="89">
        <f t="shared" si="7"/>
        <v>0</v>
      </c>
      <c r="T64" s="88"/>
      <c r="U64" s="89">
        <f t="shared" si="8"/>
        <v>0</v>
      </c>
      <c r="V64" s="88"/>
      <c r="W64" s="89">
        <f t="shared" si="9"/>
        <v>0</v>
      </c>
      <c r="X64" s="88"/>
      <c r="Y64" s="89">
        <f t="shared" si="10"/>
        <v>0</v>
      </c>
      <c r="Z64" s="88"/>
      <c r="AA64" s="89">
        <f t="shared" si="11"/>
        <v>0</v>
      </c>
      <c r="AB64" s="88"/>
      <c r="AC64" s="89">
        <f t="shared" si="12"/>
        <v>0</v>
      </c>
      <c r="AD64" s="88"/>
      <c r="AE64" s="89">
        <f t="shared" si="13"/>
        <v>0</v>
      </c>
      <c r="AF64" s="88"/>
      <c r="AG64" s="89">
        <f t="shared" si="14"/>
        <v>0</v>
      </c>
      <c r="AH64" s="88"/>
      <c r="AI64" s="89">
        <f t="shared" si="15"/>
        <v>0</v>
      </c>
      <c r="AJ64" s="88"/>
      <c r="AK64" s="89">
        <f t="shared" si="16"/>
        <v>0</v>
      </c>
      <c r="AL64" s="88"/>
      <c r="AM64" s="89">
        <f t="shared" si="17"/>
        <v>0</v>
      </c>
      <c r="AN64" s="88"/>
      <c r="AO64" s="89">
        <f t="shared" si="18"/>
        <v>0</v>
      </c>
      <c r="AP64" s="88"/>
      <c r="AQ64" s="89">
        <f t="shared" si="19"/>
        <v>0</v>
      </c>
      <c r="AR64" s="88"/>
      <c r="AS64" s="89">
        <f t="shared" si="20"/>
        <v>0</v>
      </c>
      <c r="AT64" s="88"/>
      <c r="AU64" s="89">
        <f t="shared" si="21"/>
        <v>0</v>
      </c>
      <c r="AV64" s="88"/>
      <c r="AW64" s="89">
        <f t="shared" si="22"/>
        <v>0</v>
      </c>
      <c r="AX64" s="88"/>
      <c r="AY64" s="89">
        <f t="shared" si="23"/>
        <v>0</v>
      </c>
      <c r="AZ64" s="88"/>
      <c r="BA64" s="89">
        <f t="shared" si="24"/>
        <v>0</v>
      </c>
      <c r="BB64" s="88"/>
      <c r="BC64" s="89">
        <f t="shared" si="25"/>
        <v>0</v>
      </c>
      <c r="BD64" s="88"/>
      <c r="BE64" s="89">
        <f t="shared" si="26"/>
        <v>0</v>
      </c>
      <c r="BF64" s="88"/>
      <c r="BG64" s="89">
        <f t="shared" si="27"/>
        <v>0</v>
      </c>
      <c r="BH64" s="88"/>
      <c r="BI64" s="89">
        <f t="shared" si="28"/>
        <v>0</v>
      </c>
      <c r="BJ64" s="88"/>
      <c r="BK64" s="89">
        <f t="shared" si="29"/>
        <v>0</v>
      </c>
      <c r="BL64" s="102"/>
      <c r="BM64" s="5">
        <f t="shared" si="31"/>
        <v>0</v>
      </c>
      <c r="BN64" s="14">
        <f t="shared" si="30"/>
        <v>0</v>
      </c>
      <c r="BO64" s="91">
        <f t="shared" si="32"/>
        <v>0</v>
      </c>
      <c r="BP64" s="15">
        <f t="shared" si="33"/>
        <v>2</v>
      </c>
      <c r="BQ64" s="5">
        <f t="shared" si="34"/>
        <v>0</v>
      </c>
      <c r="BR64" s="240" t="str">
        <f t="shared" si="35"/>
        <v/>
      </c>
      <c r="BS64" s="240" t="str">
        <f t="shared" si="37"/>
        <v/>
      </c>
      <c r="BT64" s="240"/>
      <c r="BU64" s="82"/>
      <c r="BV64" s="82"/>
      <c r="BW64" s="82"/>
      <c r="BX64" s="82"/>
      <c r="BY64" s="21"/>
    </row>
    <row r="65" spans="1:96" ht="12.75" customHeight="1" x14ac:dyDescent="0.2">
      <c r="A65" s="3"/>
      <c r="B65" s="5">
        <f t="shared" si="36"/>
        <v>8</v>
      </c>
      <c r="C65" s="278"/>
      <c r="D65" s="279"/>
      <c r="E65" s="22"/>
      <c r="F65" s="88"/>
      <c r="G65" s="89">
        <f t="shared" si="1"/>
        <v>0</v>
      </c>
      <c r="H65" s="88"/>
      <c r="I65" s="89">
        <f t="shared" si="2"/>
        <v>0</v>
      </c>
      <c r="J65" s="88"/>
      <c r="K65" s="89">
        <f t="shared" si="3"/>
        <v>0</v>
      </c>
      <c r="L65" s="88"/>
      <c r="M65" s="89">
        <f t="shared" si="4"/>
        <v>0</v>
      </c>
      <c r="N65" s="88"/>
      <c r="O65" s="89">
        <f t="shared" si="5"/>
        <v>0</v>
      </c>
      <c r="P65" s="88"/>
      <c r="Q65" s="89">
        <f t="shared" si="6"/>
        <v>0</v>
      </c>
      <c r="R65" s="88"/>
      <c r="S65" s="89">
        <f t="shared" si="7"/>
        <v>0</v>
      </c>
      <c r="T65" s="88"/>
      <c r="U65" s="89">
        <f t="shared" si="8"/>
        <v>0</v>
      </c>
      <c r="V65" s="88"/>
      <c r="W65" s="89">
        <f t="shared" si="9"/>
        <v>0</v>
      </c>
      <c r="X65" s="88"/>
      <c r="Y65" s="89">
        <f t="shared" si="10"/>
        <v>0</v>
      </c>
      <c r="Z65" s="88"/>
      <c r="AA65" s="89">
        <f t="shared" si="11"/>
        <v>0</v>
      </c>
      <c r="AB65" s="88"/>
      <c r="AC65" s="89">
        <f t="shared" si="12"/>
        <v>0</v>
      </c>
      <c r="AD65" s="88"/>
      <c r="AE65" s="89">
        <f t="shared" si="13"/>
        <v>0</v>
      </c>
      <c r="AF65" s="88"/>
      <c r="AG65" s="89">
        <f t="shared" si="14"/>
        <v>0</v>
      </c>
      <c r="AH65" s="88"/>
      <c r="AI65" s="89">
        <f t="shared" si="15"/>
        <v>0</v>
      </c>
      <c r="AJ65" s="88"/>
      <c r="AK65" s="89">
        <f t="shared" si="16"/>
        <v>0</v>
      </c>
      <c r="AL65" s="88"/>
      <c r="AM65" s="89">
        <f t="shared" si="17"/>
        <v>0</v>
      </c>
      <c r="AN65" s="88"/>
      <c r="AO65" s="89">
        <f t="shared" si="18"/>
        <v>0</v>
      </c>
      <c r="AP65" s="88"/>
      <c r="AQ65" s="89">
        <f t="shared" si="19"/>
        <v>0</v>
      </c>
      <c r="AR65" s="88"/>
      <c r="AS65" s="89">
        <f t="shared" si="20"/>
        <v>0</v>
      </c>
      <c r="AT65" s="88"/>
      <c r="AU65" s="89">
        <f t="shared" si="21"/>
        <v>0</v>
      </c>
      <c r="AV65" s="88"/>
      <c r="AW65" s="89">
        <f t="shared" si="22"/>
        <v>0</v>
      </c>
      <c r="AX65" s="88"/>
      <c r="AY65" s="89">
        <f t="shared" si="23"/>
        <v>0</v>
      </c>
      <c r="AZ65" s="88"/>
      <c r="BA65" s="89">
        <f t="shared" si="24"/>
        <v>0</v>
      </c>
      <c r="BB65" s="88"/>
      <c r="BC65" s="89">
        <f t="shared" si="25"/>
        <v>0</v>
      </c>
      <c r="BD65" s="88"/>
      <c r="BE65" s="89">
        <f t="shared" si="26"/>
        <v>0</v>
      </c>
      <c r="BF65" s="88"/>
      <c r="BG65" s="89">
        <f t="shared" si="27"/>
        <v>0</v>
      </c>
      <c r="BH65" s="88"/>
      <c r="BI65" s="89">
        <f t="shared" si="28"/>
        <v>0</v>
      </c>
      <c r="BJ65" s="88"/>
      <c r="BK65" s="89">
        <f t="shared" si="29"/>
        <v>0</v>
      </c>
      <c r="BL65" s="102"/>
      <c r="BM65" s="5">
        <f t="shared" si="31"/>
        <v>0</v>
      </c>
      <c r="BN65" s="14">
        <f t="shared" si="30"/>
        <v>0</v>
      </c>
      <c r="BO65" s="91">
        <f t="shared" si="32"/>
        <v>0</v>
      </c>
      <c r="BP65" s="15">
        <f t="shared" si="33"/>
        <v>2</v>
      </c>
      <c r="BQ65" s="5">
        <f t="shared" si="34"/>
        <v>0</v>
      </c>
      <c r="BR65" s="240" t="str">
        <f t="shared" si="35"/>
        <v/>
      </c>
      <c r="BS65" s="240" t="str">
        <f t="shared" si="37"/>
        <v/>
      </c>
      <c r="BT65" s="240"/>
      <c r="BU65" s="82"/>
      <c r="BV65" s="82"/>
      <c r="BW65" s="82"/>
      <c r="BX65" s="82"/>
      <c r="BY65" s="21"/>
    </row>
    <row r="66" spans="1:96" ht="12.75" customHeight="1" x14ac:dyDescent="0.2">
      <c r="A66" s="3"/>
      <c r="B66" s="5">
        <f t="shared" si="36"/>
        <v>9</v>
      </c>
      <c r="C66" s="278"/>
      <c r="D66" s="279"/>
      <c r="E66" s="22"/>
      <c r="F66" s="88"/>
      <c r="G66" s="89">
        <f t="shared" si="1"/>
        <v>0</v>
      </c>
      <c r="H66" s="88"/>
      <c r="I66" s="89">
        <f t="shared" si="2"/>
        <v>0</v>
      </c>
      <c r="J66" s="88"/>
      <c r="K66" s="89">
        <f t="shared" si="3"/>
        <v>0</v>
      </c>
      <c r="L66" s="88"/>
      <c r="M66" s="89">
        <f t="shared" si="4"/>
        <v>0</v>
      </c>
      <c r="N66" s="88"/>
      <c r="O66" s="89">
        <f t="shared" si="5"/>
        <v>0</v>
      </c>
      <c r="P66" s="88"/>
      <c r="Q66" s="89">
        <f t="shared" si="6"/>
        <v>0</v>
      </c>
      <c r="R66" s="88"/>
      <c r="S66" s="89">
        <f t="shared" si="7"/>
        <v>0</v>
      </c>
      <c r="T66" s="88"/>
      <c r="U66" s="89">
        <f t="shared" si="8"/>
        <v>0</v>
      </c>
      <c r="V66" s="88"/>
      <c r="W66" s="89">
        <f t="shared" si="9"/>
        <v>0</v>
      </c>
      <c r="X66" s="88"/>
      <c r="Y66" s="89">
        <f t="shared" si="10"/>
        <v>0</v>
      </c>
      <c r="Z66" s="88"/>
      <c r="AA66" s="89">
        <f t="shared" si="11"/>
        <v>0</v>
      </c>
      <c r="AB66" s="88"/>
      <c r="AC66" s="89">
        <f t="shared" si="12"/>
        <v>0</v>
      </c>
      <c r="AD66" s="88"/>
      <c r="AE66" s="89">
        <f t="shared" si="13"/>
        <v>0</v>
      </c>
      <c r="AF66" s="88"/>
      <c r="AG66" s="89">
        <f t="shared" si="14"/>
        <v>0</v>
      </c>
      <c r="AH66" s="88"/>
      <c r="AI66" s="89">
        <f t="shared" si="15"/>
        <v>0</v>
      </c>
      <c r="AJ66" s="88"/>
      <c r="AK66" s="89">
        <f t="shared" si="16"/>
        <v>0</v>
      </c>
      <c r="AL66" s="88"/>
      <c r="AM66" s="89">
        <f t="shared" si="17"/>
        <v>0</v>
      </c>
      <c r="AN66" s="88"/>
      <c r="AO66" s="89">
        <f t="shared" si="18"/>
        <v>0</v>
      </c>
      <c r="AP66" s="88"/>
      <c r="AQ66" s="89">
        <f t="shared" si="19"/>
        <v>0</v>
      </c>
      <c r="AR66" s="88"/>
      <c r="AS66" s="89">
        <f t="shared" si="20"/>
        <v>0</v>
      </c>
      <c r="AT66" s="88"/>
      <c r="AU66" s="89">
        <f t="shared" si="21"/>
        <v>0</v>
      </c>
      <c r="AV66" s="88"/>
      <c r="AW66" s="89">
        <f t="shared" si="22"/>
        <v>0</v>
      </c>
      <c r="AX66" s="88"/>
      <c r="AY66" s="89">
        <f t="shared" si="23"/>
        <v>0</v>
      </c>
      <c r="AZ66" s="88"/>
      <c r="BA66" s="89">
        <f t="shared" si="24"/>
        <v>0</v>
      </c>
      <c r="BB66" s="88"/>
      <c r="BC66" s="89">
        <f t="shared" si="25"/>
        <v>0</v>
      </c>
      <c r="BD66" s="88"/>
      <c r="BE66" s="89">
        <f t="shared" si="26"/>
        <v>0</v>
      </c>
      <c r="BF66" s="88"/>
      <c r="BG66" s="89">
        <f t="shared" si="27"/>
        <v>0</v>
      </c>
      <c r="BH66" s="88"/>
      <c r="BI66" s="89">
        <f t="shared" si="28"/>
        <v>0</v>
      </c>
      <c r="BJ66" s="88"/>
      <c r="BK66" s="89">
        <f t="shared" si="29"/>
        <v>0</v>
      </c>
      <c r="BL66" s="102"/>
      <c r="BM66" s="5">
        <f t="shared" si="31"/>
        <v>0</v>
      </c>
      <c r="BN66" s="14">
        <f t="shared" si="30"/>
        <v>0</v>
      </c>
      <c r="BO66" s="91">
        <f t="shared" si="32"/>
        <v>0</v>
      </c>
      <c r="BP66" s="15">
        <f t="shared" si="33"/>
        <v>2</v>
      </c>
      <c r="BQ66" s="5">
        <f t="shared" si="34"/>
        <v>0</v>
      </c>
      <c r="BR66" s="240" t="str">
        <f t="shared" si="35"/>
        <v/>
      </c>
      <c r="BS66" s="240" t="str">
        <f t="shared" si="37"/>
        <v/>
      </c>
      <c r="BT66" s="240"/>
      <c r="BU66" s="82"/>
      <c r="BV66" s="82"/>
      <c r="BW66" s="82"/>
      <c r="BX66" s="82"/>
      <c r="BY66" s="21"/>
    </row>
    <row r="67" spans="1:96" ht="12.75" customHeight="1" x14ac:dyDescent="0.2">
      <c r="A67" s="3"/>
      <c r="B67" s="5">
        <f t="shared" si="36"/>
        <v>10</v>
      </c>
      <c r="C67" s="278"/>
      <c r="D67" s="279"/>
      <c r="E67" s="22"/>
      <c r="F67" s="88"/>
      <c r="G67" s="89">
        <f t="shared" si="1"/>
        <v>0</v>
      </c>
      <c r="H67" s="88"/>
      <c r="I67" s="89">
        <f t="shared" si="2"/>
        <v>0</v>
      </c>
      <c r="J67" s="88"/>
      <c r="K67" s="89">
        <f t="shared" si="3"/>
        <v>0</v>
      </c>
      <c r="L67" s="88"/>
      <c r="M67" s="89">
        <f t="shared" si="4"/>
        <v>0</v>
      </c>
      <c r="N67" s="88"/>
      <c r="O67" s="89">
        <f t="shared" si="5"/>
        <v>0</v>
      </c>
      <c r="P67" s="88"/>
      <c r="Q67" s="89">
        <f t="shared" si="6"/>
        <v>0</v>
      </c>
      <c r="R67" s="88"/>
      <c r="S67" s="89">
        <f t="shared" si="7"/>
        <v>0</v>
      </c>
      <c r="T67" s="88"/>
      <c r="U67" s="89">
        <f t="shared" si="8"/>
        <v>0</v>
      </c>
      <c r="V67" s="88"/>
      <c r="W67" s="89">
        <f t="shared" si="9"/>
        <v>0</v>
      </c>
      <c r="X67" s="88"/>
      <c r="Y67" s="89">
        <f t="shared" si="10"/>
        <v>0</v>
      </c>
      <c r="Z67" s="88"/>
      <c r="AA67" s="89">
        <f t="shared" si="11"/>
        <v>0</v>
      </c>
      <c r="AB67" s="88"/>
      <c r="AC67" s="89">
        <f t="shared" si="12"/>
        <v>0</v>
      </c>
      <c r="AD67" s="88"/>
      <c r="AE67" s="89">
        <f t="shared" si="13"/>
        <v>0</v>
      </c>
      <c r="AF67" s="88"/>
      <c r="AG67" s="89">
        <f t="shared" si="14"/>
        <v>0</v>
      </c>
      <c r="AH67" s="88"/>
      <c r="AI67" s="89">
        <f t="shared" si="15"/>
        <v>0</v>
      </c>
      <c r="AJ67" s="88"/>
      <c r="AK67" s="89">
        <f t="shared" si="16"/>
        <v>0</v>
      </c>
      <c r="AL67" s="88"/>
      <c r="AM67" s="89">
        <f t="shared" si="17"/>
        <v>0</v>
      </c>
      <c r="AN67" s="88"/>
      <c r="AO67" s="89">
        <f t="shared" si="18"/>
        <v>0</v>
      </c>
      <c r="AP67" s="88"/>
      <c r="AQ67" s="89">
        <f t="shared" si="19"/>
        <v>0</v>
      </c>
      <c r="AR67" s="88"/>
      <c r="AS67" s="89">
        <f t="shared" si="20"/>
        <v>0</v>
      </c>
      <c r="AT67" s="88"/>
      <c r="AU67" s="89">
        <f t="shared" si="21"/>
        <v>0</v>
      </c>
      <c r="AV67" s="88"/>
      <c r="AW67" s="89">
        <f t="shared" si="22"/>
        <v>0</v>
      </c>
      <c r="AX67" s="88"/>
      <c r="AY67" s="89">
        <f t="shared" si="23"/>
        <v>0</v>
      </c>
      <c r="AZ67" s="88"/>
      <c r="BA67" s="89">
        <f t="shared" si="24"/>
        <v>0</v>
      </c>
      <c r="BB67" s="88"/>
      <c r="BC67" s="89">
        <f t="shared" si="25"/>
        <v>0</v>
      </c>
      <c r="BD67" s="88"/>
      <c r="BE67" s="89">
        <f t="shared" si="26"/>
        <v>0</v>
      </c>
      <c r="BF67" s="88"/>
      <c r="BG67" s="89">
        <f t="shared" si="27"/>
        <v>0</v>
      </c>
      <c r="BH67" s="88"/>
      <c r="BI67" s="89">
        <f t="shared" si="28"/>
        <v>0</v>
      </c>
      <c r="BJ67" s="88"/>
      <c r="BK67" s="89">
        <f t="shared" si="29"/>
        <v>0</v>
      </c>
      <c r="BL67" s="102"/>
      <c r="BM67" s="5">
        <f t="shared" si="31"/>
        <v>0</v>
      </c>
      <c r="BN67" s="14">
        <f t="shared" si="30"/>
        <v>0</v>
      </c>
      <c r="BO67" s="91">
        <f t="shared" si="32"/>
        <v>0</v>
      </c>
      <c r="BP67" s="15">
        <f t="shared" si="33"/>
        <v>2</v>
      </c>
      <c r="BQ67" s="5">
        <f t="shared" si="34"/>
        <v>0</v>
      </c>
      <c r="BR67" s="240" t="str">
        <f t="shared" si="35"/>
        <v/>
      </c>
      <c r="BS67" s="240" t="str">
        <f t="shared" si="37"/>
        <v/>
      </c>
      <c r="BT67" s="240"/>
      <c r="BU67" s="82"/>
      <c r="BV67" s="82"/>
      <c r="BW67" s="82"/>
      <c r="BX67" s="82"/>
      <c r="BY67" s="21"/>
    </row>
    <row r="68" spans="1:96" ht="12.75" customHeight="1" x14ac:dyDescent="0.2">
      <c r="A68" s="3"/>
      <c r="B68" s="5">
        <f t="shared" si="36"/>
        <v>11</v>
      </c>
      <c r="C68" s="278"/>
      <c r="D68" s="279"/>
      <c r="E68" s="22"/>
      <c r="F68" s="88"/>
      <c r="G68" s="89">
        <f t="shared" si="1"/>
        <v>0</v>
      </c>
      <c r="H68" s="88"/>
      <c r="I68" s="89">
        <f t="shared" si="2"/>
        <v>0</v>
      </c>
      <c r="J68" s="88"/>
      <c r="K68" s="89">
        <f t="shared" si="3"/>
        <v>0</v>
      </c>
      <c r="L68" s="88"/>
      <c r="M68" s="89">
        <f t="shared" si="4"/>
        <v>0</v>
      </c>
      <c r="N68" s="88"/>
      <c r="O68" s="89">
        <f t="shared" si="5"/>
        <v>0</v>
      </c>
      <c r="P68" s="88"/>
      <c r="Q68" s="89">
        <f t="shared" si="6"/>
        <v>0</v>
      </c>
      <c r="R68" s="88"/>
      <c r="S68" s="89">
        <f t="shared" si="7"/>
        <v>0</v>
      </c>
      <c r="T68" s="88"/>
      <c r="U68" s="89">
        <f t="shared" si="8"/>
        <v>0</v>
      </c>
      <c r="V68" s="88"/>
      <c r="W68" s="89">
        <f t="shared" si="9"/>
        <v>0</v>
      </c>
      <c r="X68" s="88"/>
      <c r="Y68" s="89">
        <f t="shared" si="10"/>
        <v>0</v>
      </c>
      <c r="Z68" s="88"/>
      <c r="AA68" s="89">
        <f t="shared" si="11"/>
        <v>0</v>
      </c>
      <c r="AB68" s="88"/>
      <c r="AC68" s="89">
        <f t="shared" si="12"/>
        <v>0</v>
      </c>
      <c r="AD68" s="88"/>
      <c r="AE68" s="89">
        <f t="shared" si="13"/>
        <v>0</v>
      </c>
      <c r="AF68" s="88"/>
      <c r="AG68" s="89">
        <f t="shared" si="14"/>
        <v>0</v>
      </c>
      <c r="AH68" s="88"/>
      <c r="AI68" s="89">
        <f t="shared" si="15"/>
        <v>0</v>
      </c>
      <c r="AJ68" s="88"/>
      <c r="AK68" s="89">
        <f t="shared" si="16"/>
        <v>0</v>
      </c>
      <c r="AL68" s="88"/>
      <c r="AM68" s="89">
        <f t="shared" si="17"/>
        <v>0</v>
      </c>
      <c r="AN68" s="88"/>
      <c r="AO68" s="89">
        <f t="shared" si="18"/>
        <v>0</v>
      </c>
      <c r="AP68" s="88"/>
      <c r="AQ68" s="89">
        <f t="shared" si="19"/>
        <v>0</v>
      </c>
      <c r="AR68" s="88"/>
      <c r="AS68" s="89">
        <f t="shared" si="20"/>
        <v>0</v>
      </c>
      <c r="AT68" s="88"/>
      <c r="AU68" s="89">
        <f t="shared" si="21"/>
        <v>0</v>
      </c>
      <c r="AV68" s="88"/>
      <c r="AW68" s="89">
        <f t="shared" si="22"/>
        <v>0</v>
      </c>
      <c r="AX68" s="88"/>
      <c r="AY68" s="89">
        <f t="shared" si="23"/>
        <v>0</v>
      </c>
      <c r="AZ68" s="88"/>
      <c r="BA68" s="89">
        <f t="shared" si="24"/>
        <v>0</v>
      </c>
      <c r="BB68" s="88"/>
      <c r="BC68" s="89">
        <f t="shared" si="25"/>
        <v>0</v>
      </c>
      <c r="BD68" s="88"/>
      <c r="BE68" s="89">
        <f t="shared" si="26"/>
        <v>0</v>
      </c>
      <c r="BF68" s="88"/>
      <c r="BG68" s="89">
        <f t="shared" si="27"/>
        <v>0</v>
      </c>
      <c r="BH68" s="88"/>
      <c r="BI68" s="89">
        <f t="shared" si="28"/>
        <v>0</v>
      </c>
      <c r="BJ68" s="88"/>
      <c r="BK68" s="89">
        <f t="shared" si="29"/>
        <v>0</v>
      </c>
      <c r="BL68" s="102"/>
      <c r="BM68" s="5">
        <f t="shared" si="31"/>
        <v>0</v>
      </c>
      <c r="BN68" s="14">
        <f t="shared" si="30"/>
        <v>0</v>
      </c>
      <c r="BO68" s="91">
        <f t="shared" si="32"/>
        <v>0</v>
      </c>
      <c r="BP68" s="15">
        <f t="shared" si="33"/>
        <v>2</v>
      </c>
      <c r="BQ68" s="5">
        <f t="shared" si="34"/>
        <v>0</v>
      </c>
      <c r="BR68" s="240" t="str">
        <f t="shared" si="35"/>
        <v/>
      </c>
      <c r="BS68" s="240" t="str">
        <f t="shared" si="37"/>
        <v/>
      </c>
      <c r="BT68" s="240"/>
      <c r="BU68" s="82"/>
      <c r="BV68" s="82"/>
      <c r="BW68" s="82"/>
      <c r="BX68" s="82"/>
      <c r="BY68" s="21"/>
    </row>
    <row r="69" spans="1:96" ht="12.75" customHeight="1" x14ac:dyDescent="0.2">
      <c r="A69" s="3"/>
      <c r="B69" s="5">
        <f t="shared" si="36"/>
        <v>12</v>
      </c>
      <c r="C69" s="278"/>
      <c r="D69" s="279"/>
      <c r="E69" s="22"/>
      <c r="F69" s="88"/>
      <c r="G69" s="89">
        <f t="shared" si="1"/>
        <v>0</v>
      </c>
      <c r="H69" s="88"/>
      <c r="I69" s="89">
        <f t="shared" si="2"/>
        <v>0</v>
      </c>
      <c r="J69" s="88"/>
      <c r="K69" s="89">
        <f t="shared" si="3"/>
        <v>0</v>
      </c>
      <c r="L69" s="88"/>
      <c r="M69" s="89">
        <f t="shared" si="4"/>
        <v>0</v>
      </c>
      <c r="N69" s="88"/>
      <c r="O69" s="89">
        <f t="shared" si="5"/>
        <v>0</v>
      </c>
      <c r="P69" s="88"/>
      <c r="Q69" s="89">
        <f t="shared" si="6"/>
        <v>0</v>
      </c>
      <c r="R69" s="88"/>
      <c r="S69" s="89">
        <f t="shared" si="7"/>
        <v>0</v>
      </c>
      <c r="T69" s="88"/>
      <c r="U69" s="89">
        <f t="shared" si="8"/>
        <v>0</v>
      </c>
      <c r="V69" s="88"/>
      <c r="W69" s="89">
        <f t="shared" si="9"/>
        <v>0</v>
      </c>
      <c r="X69" s="88"/>
      <c r="Y69" s="89">
        <f t="shared" si="10"/>
        <v>0</v>
      </c>
      <c r="Z69" s="88"/>
      <c r="AA69" s="89">
        <f t="shared" si="11"/>
        <v>0</v>
      </c>
      <c r="AB69" s="88"/>
      <c r="AC69" s="89">
        <f t="shared" si="12"/>
        <v>0</v>
      </c>
      <c r="AD69" s="88"/>
      <c r="AE69" s="89">
        <f t="shared" si="13"/>
        <v>0</v>
      </c>
      <c r="AF69" s="88"/>
      <c r="AG69" s="89">
        <f t="shared" si="14"/>
        <v>0</v>
      </c>
      <c r="AH69" s="88"/>
      <c r="AI69" s="89">
        <f t="shared" si="15"/>
        <v>0</v>
      </c>
      <c r="AJ69" s="88"/>
      <c r="AK69" s="89">
        <f t="shared" si="16"/>
        <v>0</v>
      </c>
      <c r="AL69" s="88"/>
      <c r="AM69" s="89">
        <f t="shared" si="17"/>
        <v>0</v>
      </c>
      <c r="AN69" s="88"/>
      <c r="AO69" s="89">
        <f t="shared" si="18"/>
        <v>0</v>
      </c>
      <c r="AP69" s="88"/>
      <c r="AQ69" s="89">
        <f t="shared" si="19"/>
        <v>0</v>
      </c>
      <c r="AR69" s="88"/>
      <c r="AS69" s="89">
        <f t="shared" si="20"/>
        <v>0</v>
      </c>
      <c r="AT69" s="88"/>
      <c r="AU69" s="89">
        <f t="shared" si="21"/>
        <v>0</v>
      </c>
      <c r="AV69" s="88"/>
      <c r="AW69" s="89">
        <f t="shared" si="22"/>
        <v>0</v>
      </c>
      <c r="AX69" s="88"/>
      <c r="AY69" s="89">
        <f t="shared" si="23"/>
        <v>0</v>
      </c>
      <c r="AZ69" s="88"/>
      <c r="BA69" s="89">
        <f t="shared" si="24"/>
        <v>0</v>
      </c>
      <c r="BB69" s="88"/>
      <c r="BC69" s="89">
        <f t="shared" si="25"/>
        <v>0</v>
      </c>
      <c r="BD69" s="88"/>
      <c r="BE69" s="89">
        <f t="shared" si="26"/>
        <v>0</v>
      </c>
      <c r="BF69" s="88"/>
      <c r="BG69" s="89">
        <f t="shared" si="27"/>
        <v>0</v>
      </c>
      <c r="BH69" s="88"/>
      <c r="BI69" s="89">
        <f t="shared" si="28"/>
        <v>0</v>
      </c>
      <c r="BJ69" s="88"/>
      <c r="BK69" s="89">
        <f t="shared" si="29"/>
        <v>0</v>
      </c>
      <c r="BL69" s="102"/>
      <c r="BM69" s="5">
        <f t="shared" si="31"/>
        <v>0</v>
      </c>
      <c r="BN69" s="14">
        <f t="shared" si="30"/>
        <v>0</v>
      </c>
      <c r="BO69" s="91">
        <f t="shared" si="32"/>
        <v>0</v>
      </c>
      <c r="BP69" s="15">
        <f t="shared" si="33"/>
        <v>2</v>
      </c>
      <c r="BQ69" s="5">
        <f t="shared" si="34"/>
        <v>0</v>
      </c>
      <c r="BR69" s="240" t="str">
        <f t="shared" si="35"/>
        <v/>
      </c>
      <c r="BS69" s="240" t="str">
        <f t="shared" si="37"/>
        <v/>
      </c>
      <c r="BT69" s="240"/>
      <c r="BU69" s="82"/>
      <c r="BV69" s="82"/>
      <c r="BW69" s="82"/>
      <c r="BX69" s="82"/>
      <c r="BY69" s="21"/>
    </row>
    <row r="70" spans="1:96" ht="12.75" customHeight="1" x14ac:dyDescent="0.2">
      <c r="A70" s="3"/>
      <c r="B70" s="5">
        <f t="shared" si="36"/>
        <v>13</v>
      </c>
      <c r="C70" s="278"/>
      <c r="D70" s="279"/>
      <c r="E70" s="22"/>
      <c r="F70" s="88"/>
      <c r="G70" s="89">
        <f t="shared" si="1"/>
        <v>0</v>
      </c>
      <c r="H70" s="88"/>
      <c r="I70" s="89">
        <f t="shared" si="2"/>
        <v>0</v>
      </c>
      <c r="J70" s="88"/>
      <c r="K70" s="89">
        <f t="shared" si="3"/>
        <v>0</v>
      </c>
      <c r="L70" s="88"/>
      <c r="M70" s="89">
        <f t="shared" si="4"/>
        <v>0</v>
      </c>
      <c r="N70" s="88"/>
      <c r="O70" s="89">
        <f t="shared" si="5"/>
        <v>0</v>
      </c>
      <c r="P70" s="88"/>
      <c r="Q70" s="89">
        <f t="shared" si="6"/>
        <v>0</v>
      </c>
      <c r="R70" s="88"/>
      <c r="S70" s="89">
        <f t="shared" si="7"/>
        <v>0</v>
      </c>
      <c r="T70" s="88"/>
      <c r="U70" s="89">
        <f t="shared" si="8"/>
        <v>0</v>
      </c>
      <c r="V70" s="88"/>
      <c r="W70" s="89">
        <f t="shared" si="9"/>
        <v>0</v>
      </c>
      <c r="X70" s="88"/>
      <c r="Y70" s="89">
        <f t="shared" si="10"/>
        <v>0</v>
      </c>
      <c r="Z70" s="88"/>
      <c r="AA70" s="89">
        <f t="shared" si="11"/>
        <v>0</v>
      </c>
      <c r="AB70" s="88"/>
      <c r="AC70" s="89">
        <f t="shared" si="12"/>
        <v>0</v>
      </c>
      <c r="AD70" s="88"/>
      <c r="AE70" s="89">
        <f t="shared" si="13"/>
        <v>0</v>
      </c>
      <c r="AF70" s="88"/>
      <c r="AG70" s="89">
        <f t="shared" si="14"/>
        <v>0</v>
      </c>
      <c r="AH70" s="88"/>
      <c r="AI70" s="89">
        <f t="shared" si="15"/>
        <v>0</v>
      </c>
      <c r="AJ70" s="88"/>
      <c r="AK70" s="89">
        <f t="shared" si="16"/>
        <v>0</v>
      </c>
      <c r="AL70" s="88"/>
      <c r="AM70" s="89">
        <f t="shared" si="17"/>
        <v>0</v>
      </c>
      <c r="AN70" s="88"/>
      <c r="AO70" s="89">
        <f t="shared" si="18"/>
        <v>0</v>
      </c>
      <c r="AP70" s="88"/>
      <c r="AQ70" s="89">
        <f t="shared" si="19"/>
        <v>0</v>
      </c>
      <c r="AR70" s="88"/>
      <c r="AS70" s="89">
        <f t="shared" si="20"/>
        <v>0</v>
      </c>
      <c r="AT70" s="88"/>
      <c r="AU70" s="89">
        <f t="shared" si="21"/>
        <v>0</v>
      </c>
      <c r="AV70" s="88"/>
      <c r="AW70" s="89">
        <f t="shared" si="22"/>
        <v>0</v>
      </c>
      <c r="AX70" s="88"/>
      <c r="AY70" s="89">
        <f t="shared" si="23"/>
        <v>0</v>
      </c>
      <c r="AZ70" s="88"/>
      <c r="BA70" s="89">
        <f t="shared" si="24"/>
        <v>0</v>
      </c>
      <c r="BB70" s="88"/>
      <c r="BC70" s="89">
        <f t="shared" si="25"/>
        <v>0</v>
      </c>
      <c r="BD70" s="88"/>
      <c r="BE70" s="89">
        <f t="shared" si="26"/>
        <v>0</v>
      </c>
      <c r="BF70" s="88"/>
      <c r="BG70" s="89">
        <f t="shared" si="27"/>
        <v>0</v>
      </c>
      <c r="BH70" s="88"/>
      <c r="BI70" s="89">
        <f t="shared" si="28"/>
        <v>0</v>
      </c>
      <c r="BJ70" s="88"/>
      <c r="BK70" s="89">
        <f t="shared" si="29"/>
        <v>0</v>
      </c>
      <c r="BL70" s="102"/>
      <c r="BM70" s="5">
        <f t="shared" si="31"/>
        <v>0</v>
      </c>
      <c r="BN70" s="14">
        <f t="shared" si="30"/>
        <v>0</v>
      </c>
      <c r="BO70" s="91">
        <f t="shared" si="32"/>
        <v>0</v>
      </c>
      <c r="BP70" s="15">
        <f t="shared" si="33"/>
        <v>2</v>
      </c>
      <c r="BQ70" s="5">
        <f t="shared" si="34"/>
        <v>0</v>
      </c>
      <c r="BR70" s="240" t="str">
        <f t="shared" si="35"/>
        <v/>
      </c>
      <c r="BS70" s="240" t="str">
        <f t="shared" si="37"/>
        <v/>
      </c>
      <c r="BT70" s="240"/>
      <c r="BU70" s="82"/>
      <c r="BV70" s="82"/>
      <c r="BW70" s="82"/>
      <c r="BX70" s="82"/>
      <c r="BY70" s="21"/>
    </row>
    <row r="71" spans="1:96" ht="12.75" customHeight="1" x14ac:dyDescent="0.2">
      <c r="A71" s="3"/>
      <c r="B71" s="5">
        <f t="shared" si="36"/>
        <v>14</v>
      </c>
      <c r="C71" s="278"/>
      <c r="D71" s="279"/>
      <c r="E71" s="22"/>
      <c r="F71" s="88"/>
      <c r="G71" s="89">
        <f t="shared" si="1"/>
        <v>0</v>
      </c>
      <c r="H71" s="88"/>
      <c r="I71" s="89">
        <f t="shared" si="2"/>
        <v>0</v>
      </c>
      <c r="J71" s="88"/>
      <c r="K71" s="89">
        <f t="shared" si="3"/>
        <v>0</v>
      </c>
      <c r="L71" s="88"/>
      <c r="M71" s="89">
        <f t="shared" si="4"/>
        <v>0</v>
      </c>
      <c r="N71" s="88"/>
      <c r="O71" s="89">
        <f t="shared" si="5"/>
        <v>0</v>
      </c>
      <c r="P71" s="88"/>
      <c r="Q71" s="89">
        <f t="shared" si="6"/>
        <v>0</v>
      </c>
      <c r="R71" s="88"/>
      <c r="S71" s="89">
        <f t="shared" si="7"/>
        <v>0</v>
      </c>
      <c r="T71" s="88"/>
      <c r="U71" s="89">
        <f t="shared" si="8"/>
        <v>0</v>
      </c>
      <c r="V71" s="88"/>
      <c r="W71" s="89">
        <f t="shared" si="9"/>
        <v>0</v>
      </c>
      <c r="X71" s="88"/>
      <c r="Y71" s="89">
        <f t="shared" si="10"/>
        <v>0</v>
      </c>
      <c r="Z71" s="88"/>
      <c r="AA71" s="89">
        <f t="shared" si="11"/>
        <v>0</v>
      </c>
      <c r="AB71" s="88"/>
      <c r="AC71" s="89">
        <f t="shared" si="12"/>
        <v>0</v>
      </c>
      <c r="AD71" s="88"/>
      <c r="AE71" s="89">
        <f t="shared" si="13"/>
        <v>0</v>
      </c>
      <c r="AF71" s="88"/>
      <c r="AG71" s="89">
        <f t="shared" si="14"/>
        <v>0</v>
      </c>
      <c r="AH71" s="88"/>
      <c r="AI71" s="89">
        <f t="shared" si="15"/>
        <v>0</v>
      </c>
      <c r="AJ71" s="88"/>
      <c r="AK71" s="89">
        <f t="shared" si="16"/>
        <v>0</v>
      </c>
      <c r="AL71" s="88"/>
      <c r="AM71" s="89">
        <f t="shared" si="17"/>
        <v>0</v>
      </c>
      <c r="AN71" s="88"/>
      <c r="AO71" s="89">
        <f t="shared" si="18"/>
        <v>0</v>
      </c>
      <c r="AP71" s="88"/>
      <c r="AQ71" s="89">
        <f t="shared" si="19"/>
        <v>0</v>
      </c>
      <c r="AR71" s="88"/>
      <c r="AS71" s="89">
        <f t="shared" si="20"/>
        <v>0</v>
      </c>
      <c r="AT71" s="88"/>
      <c r="AU71" s="89">
        <f t="shared" si="21"/>
        <v>0</v>
      </c>
      <c r="AV71" s="88"/>
      <c r="AW71" s="89">
        <f t="shared" si="22"/>
        <v>0</v>
      </c>
      <c r="AX71" s="88"/>
      <c r="AY71" s="89">
        <f t="shared" si="23"/>
        <v>0</v>
      </c>
      <c r="AZ71" s="88"/>
      <c r="BA71" s="89">
        <f t="shared" si="24"/>
        <v>0</v>
      </c>
      <c r="BB71" s="88"/>
      <c r="BC71" s="89">
        <f t="shared" si="25"/>
        <v>0</v>
      </c>
      <c r="BD71" s="88"/>
      <c r="BE71" s="89">
        <f t="shared" si="26"/>
        <v>0</v>
      </c>
      <c r="BF71" s="88"/>
      <c r="BG71" s="89">
        <f t="shared" si="27"/>
        <v>0</v>
      </c>
      <c r="BH71" s="88"/>
      <c r="BI71" s="89">
        <f t="shared" si="28"/>
        <v>0</v>
      </c>
      <c r="BJ71" s="88"/>
      <c r="BK71" s="89">
        <f t="shared" si="29"/>
        <v>0</v>
      </c>
      <c r="BL71" s="102"/>
      <c r="BM71" s="5">
        <f t="shared" si="31"/>
        <v>0</v>
      </c>
      <c r="BN71" s="14">
        <f t="shared" si="30"/>
        <v>0</v>
      </c>
      <c r="BO71" s="91">
        <f t="shared" si="32"/>
        <v>0</v>
      </c>
      <c r="BP71" s="15">
        <f t="shared" si="33"/>
        <v>2</v>
      </c>
      <c r="BQ71" s="5">
        <f t="shared" si="34"/>
        <v>0</v>
      </c>
      <c r="BR71" s="240" t="str">
        <f t="shared" si="35"/>
        <v/>
      </c>
      <c r="BS71" s="240" t="str">
        <f t="shared" si="37"/>
        <v/>
      </c>
      <c r="BT71" s="240"/>
      <c r="BU71" s="82"/>
      <c r="BV71" s="82"/>
      <c r="BW71" s="82"/>
      <c r="BX71" s="82"/>
      <c r="BY71" s="21"/>
    </row>
    <row r="72" spans="1:96" ht="12.75" customHeight="1" x14ac:dyDescent="0.2">
      <c r="A72" s="3"/>
      <c r="B72" s="5">
        <f t="shared" si="36"/>
        <v>15</v>
      </c>
      <c r="C72" s="278"/>
      <c r="D72" s="279"/>
      <c r="E72" s="22"/>
      <c r="F72" s="88"/>
      <c r="G72" s="89">
        <f t="shared" si="1"/>
        <v>0</v>
      </c>
      <c r="H72" s="88"/>
      <c r="I72" s="89">
        <f t="shared" si="2"/>
        <v>0</v>
      </c>
      <c r="J72" s="88"/>
      <c r="K72" s="89">
        <f t="shared" si="3"/>
        <v>0</v>
      </c>
      <c r="L72" s="88"/>
      <c r="M72" s="89">
        <f t="shared" si="4"/>
        <v>0</v>
      </c>
      <c r="N72" s="88"/>
      <c r="O72" s="89">
        <f t="shared" si="5"/>
        <v>0</v>
      </c>
      <c r="P72" s="88"/>
      <c r="Q72" s="89">
        <f t="shared" si="6"/>
        <v>0</v>
      </c>
      <c r="R72" s="88"/>
      <c r="S72" s="89">
        <f t="shared" si="7"/>
        <v>0</v>
      </c>
      <c r="T72" s="88"/>
      <c r="U72" s="89">
        <f t="shared" si="8"/>
        <v>0</v>
      </c>
      <c r="V72" s="88"/>
      <c r="W72" s="89">
        <f t="shared" si="9"/>
        <v>0</v>
      </c>
      <c r="X72" s="88"/>
      <c r="Y72" s="89">
        <f t="shared" si="10"/>
        <v>0</v>
      </c>
      <c r="Z72" s="88"/>
      <c r="AA72" s="89">
        <f t="shared" si="11"/>
        <v>0</v>
      </c>
      <c r="AB72" s="88"/>
      <c r="AC72" s="89">
        <f t="shared" si="12"/>
        <v>0</v>
      </c>
      <c r="AD72" s="88"/>
      <c r="AE72" s="89">
        <f t="shared" si="13"/>
        <v>0</v>
      </c>
      <c r="AF72" s="88"/>
      <c r="AG72" s="89">
        <f t="shared" si="14"/>
        <v>0</v>
      </c>
      <c r="AH72" s="88"/>
      <c r="AI72" s="89">
        <f t="shared" si="15"/>
        <v>0</v>
      </c>
      <c r="AJ72" s="88"/>
      <c r="AK72" s="89">
        <f t="shared" si="16"/>
        <v>0</v>
      </c>
      <c r="AL72" s="88"/>
      <c r="AM72" s="89">
        <f t="shared" si="17"/>
        <v>0</v>
      </c>
      <c r="AN72" s="88"/>
      <c r="AO72" s="89">
        <f t="shared" si="18"/>
        <v>0</v>
      </c>
      <c r="AP72" s="88"/>
      <c r="AQ72" s="89">
        <f t="shared" si="19"/>
        <v>0</v>
      </c>
      <c r="AR72" s="88"/>
      <c r="AS72" s="89">
        <f t="shared" si="20"/>
        <v>0</v>
      </c>
      <c r="AT72" s="88"/>
      <c r="AU72" s="89">
        <f t="shared" si="21"/>
        <v>0</v>
      </c>
      <c r="AV72" s="88"/>
      <c r="AW72" s="89">
        <f t="shared" si="22"/>
        <v>0</v>
      </c>
      <c r="AX72" s="88"/>
      <c r="AY72" s="89">
        <f t="shared" si="23"/>
        <v>0</v>
      </c>
      <c r="AZ72" s="88"/>
      <c r="BA72" s="89">
        <f t="shared" si="24"/>
        <v>0</v>
      </c>
      <c r="BB72" s="88"/>
      <c r="BC72" s="89">
        <f t="shared" si="25"/>
        <v>0</v>
      </c>
      <c r="BD72" s="88"/>
      <c r="BE72" s="89">
        <f t="shared" si="26"/>
        <v>0</v>
      </c>
      <c r="BF72" s="88"/>
      <c r="BG72" s="89">
        <f t="shared" si="27"/>
        <v>0</v>
      </c>
      <c r="BH72" s="88"/>
      <c r="BI72" s="89">
        <f t="shared" si="28"/>
        <v>0</v>
      </c>
      <c r="BJ72" s="88"/>
      <c r="BK72" s="89">
        <f t="shared" si="29"/>
        <v>0</v>
      </c>
      <c r="BL72" s="102"/>
      <c r="BM72" s="5">
        <f t="shared" si="31"/>
        <v>0</v>
      </c>
      <c r="BN72" s="14">
        <f t="shared" si="30"/>
        <v>0</v>
      </c>
      <c r="BO72" s="91">
        <f t="shared" si="32"/>
        <v>0</v>
      </c>
      <c r="BP72" s="15">
        <f t="shared" si="33"/>
        <v>2</v>
      </c>
      <c r="BQ72" s="5">
        <f t="shared" si="34"/>
        <v>0</v>
      </c>
      <c r="BR72" s="240" t="str">
        <f t="shared" si="35"/>
        <v/>
      </c>
      <c r="BS72" s="240" t="str">
        <f t="shared" si="37"/>
        <v/>
      </c>
      <c r="BT72" s="240"/>
      <c r="BU72" s="82"/>
      <c r="BV72" s="82"/>
      <c r="BW72" s="82"/>
      <c r="BX72" s="82"/>
      <c r="BY72" s="21"/>
      <c r="CO72" s="118" t="s">
        <v>8</v>
      </c>
      <c r="CP72" s="118" t="s">
        <v>34</v>
      </c>
      <c r="CQ72" s="97"/>
      <c r="CR72" s="97"/>
    </row>
    <row r="73" spans="1:96" ht="12.75" customHeight="1" x14ac:dyDescent="0.2">
      <c r="A73" s="3"/>
      <c r="B73" s="5">
        <f t="shared" si="36"/>
        <v>16</v>
      </c>
      <c r="C73" s="278"/>
      <c r="D73" s="279"/>
      <c r="E73" s="22"/>
      <c r="F73" s="88"/>
      <c r="G73" s="89">
        <f t="shared" si="1"/>
        <v>0</v>
      </c>
      <c r="H73" s="88"/>
      <c r="I73" s="89">
        <f t="shared" si="2"/>
        <v>0</v>
      </c>
      <c r="J73" s="88"/>
      <c r="K73" s="89">
        <f t="shared" si="3"/>
        <v>0</v>
      </c>
      <c r="L73" s="88"/>
      <c r="M73" s="89">
        <f t="shared" si="4"/>
        <v>0</v>
      </c>
      <c r="N73" s="88"/>
      <c r="O73" s="89">
        <f t="shared" si="5"/>
        <v>0</v>
      </c>
      <c r="P73" s="88"/>
      <c r="Q73" s="89">
        <f t="shared" si="6"/>
        <v>0</v>
      </c>
      <c r="R73" s="88"/>
      <c r="S73" s="89">
        <f t="shared" si="7"/>
        <v>0</v>
      </c>
      <c r="T73" s="88"/>
      <c r="U73" s="89">
        <f t="shared" si="8"/>
        <v>0</v>
      </c>
      <c r="V73" s="88"/>
      <c r="W73" s="89">
        <f t="shared" si="9"/>
        <v>0</v>
      </c>
      <c r="X73" s="88"/>
      <c r="Y73" s="89">
        <f t="shared" si="10"/>
        <v>0</v>
      </c>
      <c r="Z73" s="88"/>
      <c r="AA73" s="89">
        <f t="shared" si="11"/>
        <v>0</v>
      </c>
      <c r="AB73" s="88"/>
      <c r="AC73" s="89">
        <f t="shared" si="12"/>
        <v>0</v>
      </c>
      <c r="AD73" s="88"/>
      <c r="AE73" s="89">
        <f t="shared" si="13"/>
        <v>0</v>
      </c>
      <c r="AF73" s="88"/>
      <c r="AG73" s="89">
        <f t="shared" si="14"/>
        <v>0</v>
      </c>
      <c r="AH73" s="88"/>
      <c r="AI73" s="89">
        <f t="shared" si="15"/>
        <v>0</v>
      </c>
      <c r="AJ73" s="88"/>
      <c r="AK73" s="89">
        <f t="shared" si="16"/>
        <v>0</v>
      </c>
      <c r="AL73" s="88"/>
      <c r="AM73" s="89">
        <f t="shared" si="17"/>
        <v>0</v>
      </c>
      <c r="AN73" s="88"/>
      <c r="AO73" s="89">
        <f t="shared" si="18"/>
        <v>0</v>
      </c>
      <c r="AP73" s="88"/>
      <c r="AQ73" s="89">
        <f t="shared" si="19"/>
        <v>0</v>
      </c>
      <c r="AR73" s="88"/>
      <c r="AS73" s="89">
        <f t="shared" si="20"/>
        <v>0</v>
      </c>
      <c r="AT73" s="88"/>
      <c r="AU73" s="89">
        <f t="shared" si="21"/>
        <v>0</v>
      </c>
      <c r="AV73" s="88"/>
      <c r="AW73" s="89">
        <f t="shared" si="22"/>
        <v>0</v>
      </c>
      <c r="AX73" s="88"/>
      <c r="AY73" s="89">
        <f t="shared" si="23"/>
        <v>0</v>
      </c>
      <c r="AZ73" s="88"/>
      <c r="BA73" s="89">
        <f t="shared" si="24"/>
        <v>0</v>
      </c>
      <c r="BB73" s="88"/>
      <c r="BC73" s="89">
        <f t="shared" si="25"/>
        <v>0</v>
      </c>
      <c r="BD73" s="88"/>
      <c r="BE73" s="89">
        <f t="shared" si="26"/>
        <v>0</v>
      </c>
      <c r="BF73" s="88"/>
      <c r="BG73" s="89">
        <f t="shared" si="27"/>
        <v>0</v>
      </c>
      <c r="BH73" s="88"/>
      <c r="BI73" s="89">
        <f t="shared" si="28"/>
        <v>0</v>
      </c>
      <c r="BJ73" s="88"/>
      <c r="BK73" s="89">
        <f t="shared" si="29"/>
        <v>0</v>
      </c>
      <c r="BL73" s="102"/>
      <c r="BM73" s="5">
        <f t="shared" si="31"/>
        <v>0</v>
      </c>
      <c r="BN73" s="14">
        <f t="shared" si="30"/>
        <v>0</v>
      </c>
      <c r="BO73" s="91">
        <f t="shared" si="32"/>
        <v>0</v>
      </c>
      <c r="BP73" s="15">
        <f t="shared" si="33"/>
        <v>2</v>
      </c>
      <c r="BQ73" s="5">
        <f t="shared" si="34"/>
        <v>0</v>
      </c>
      <c r="BR73" s="240" t="str">
        <f t="shared" si="35"/>
        <v/>
      </c>
      <c r="BS73" s="240" t="str">
        <f t="shared" si="37"/>
        <v/>
      </c>
      <c r="BT73" s="240"/>
      <c r="BU73" s="82"/>
      <c r="BV73" s="82"/>
      <c r="BW73" s="82"/>
      <c r="BX73" s="82"/>
      <c r="BY73" s="21"/>
      <c r="CO73" s="119">
        <v>1</v>
      </c>
      <c r="CP73" s="120" t="s">
        <v>104</v>
      </c>
      <c r="CQ73" s="97"/>
      <c r="CR73" s="97"/>
    </row>
    <row r="74" spans="1:96" ht="12.75" customHeight="1" x14ac:dyDescent="0.2">
      <c r="A74" s="3"/>
      <c r="B74" s="5">
        <f t="shared" si="36"/>
        <v>17</v>
      </c>
      <c r="C74" s="278"/>
      <c r="D74" s="279"/>
      <c r="E74" s="22"/>
      <c r="F74" s="88"/>
      <c r="G74" s="89">
        <f t="shared" si="1"/>
        <v>0</v>
      </c>
      <c r="H74" s="88"/>
      <c r="I74" s="89">
        <f t="shared" si="2"/>
        <v>0</v>
      </c>
      <c r="J74" s="88"/>
      <c r="K74" s="89">
        <f t="shared" si="3"/>
        <v>0</v>
      </c>
      <c r="L74" s="88"/>
      <c r="M74" s="89">
        <f t="shared" si="4"/>
        <v>0</v>
      </c>
      <c r="N74" s="88"/>
      <c r="O74" s="89">
        <f t="shared" si="5"/>
        <v>0</v>
      </c>
      <c r="P74" s="88"/>
      <c r="Q74" s="89">
        <f t="shared" si="6"/>
        <v>0</v>
      </c>
      <c r="R74" s="88"/>
      <c r="S74" s="89">
        <f t="shared" si="7"/>
        <v>0</v>
      </c>
      <c r="T74" s="88"/>
      <c r="U74" s="89">
        <f t="shared" si="8"/>
        <v>0</v>
      </c>
      <c r="V74" s="88"/>
      <c r="W74" s="89">
        <f t="shared" si="9"/>
        <v>0</v>
      </c>
      <c r="X74" s="88"/>
      <c r="Y74" s="89">
        <f t="shared" si="10"/>
        <v>0</v>
      </c>
      <c r="Z74" s="88"/>
      <c r="AA74" s="89">
        <f t="shared" si="11"/>
        <v>0</v>
      </c>
      <c r="AB74" s="88"/>
      <c r="AC74" s="89">
        <f t="shared" si="12"/>
        <v>0</v>
      </c>
      <c r="AD74" s="88"/>
      <c r="AE74" s="89">
        <f t="shared" si="13"/>
        <v>0</v>
      </c>
      <c r="AF74" s="88"/>
      <c r="AG74" s="89">
        <f t="shared" si="14"/>
        <v>0</v>
      </c>
      <c r="AH74" s="88"/>
      <c r="AI74" s="89">
        <f t="shared" si="15"/>
        <v>0</v>
      </c>
      <c r="AJ74" s="88"/>
      <c r="AK74" s="89">
        <f t="shared" si="16"/>
        <v>0</v>
      </c>
      <c r="AL74" s="88"/>
      <c r="AM74" s="89">
        <f t="shared" si="17"/>
        <v>0</v>
      </c>
      <c r="AN74" s="88"/>
      <c r="AO74" s="89">
        <f t="shared" si="18"/>
        <v>0</v>
      </c>
      <c r="AP74" s="88"/>
      <c r="AQ74" s="89">
        <f t="shared" si="19"/>
        <v>0</v>
      </c>
      <c r="AR74" s="88"/>
      <c r="AS74" s="89">
        <f t="shared" si="20"/>
        <v>0</v>
      </c>
      <c r="AT74" s="88"/>
      <c r="AU74" s="89">
        <f t="shared" si="21"/>
        <v>0</v>
      </c>
      <c r="AV74" s="88"/>
      <c r="AW74" s="89">
        <f t="shared" si="22"/>
        <v>0</v>
      </c>
      <c r="AX74" s="88"/>
      <c r="AY74" s="89">
        <f t="shared" si="23"/>
        <v>0</v>
      </c>
      <c r="AZ74" s="88"/>
      <c r="BA74" s="89">
        <f t="shared" si="24"/>
        <v>0</v>
      </c>
      <c r="BB74" s="88"/>
      <c r="BC74" s="89">
        <f t="shared" si="25"/>
        <v>0</v>
      </c>
      <c r="BD74" s="88"/>
      <c r="BE74" s="89">
        <f t="shared" si="26"/>
        <v>0</v>
      </c>
      <c r="BF74" s="88"/>
      <c r="BG74" s="89">
        <f t="shared" si="27"/>
        <v>0</v>
      </c>
      <c r="BH74" s="88"/>
      <c r="BI74" s="89">
        <f t="shared" si="28"/>
        <v>0</v>
      </c>
      <c r="BJ74" s="88"/>
      <c r="BK74" s="89">
        <f t="shared" si="29"/>
        <v>0</v>
      </c>
      <c r="BL74" s="102"/>
      <c r="BM74" s="5">
        <f t="shared" si="31"/>
        <v>0</v>
      </c>
      <c r="BN74" s="14">
        <f t="shared" si="30"/>
        <v>0</v>
      </c>
      <c r="BO74" s="91">
        <f t="shared" si="32"/>
        <v>0</v>
      </c>
      <c r="BP74" s="15">
        <f t="shared" si="33"/>
        <v>2</v>
      </c>
      <c r="BQ74" s="5">
        <f t="shared" si="34"/>
        <v>0</v>
      </c>
      <c r="BR74" s="240" t="str">
        <f t="shared" si="35"/>
        <v/>
      </c>
      <c r="BS74" s="240" t="str">
        <f t="shared" si="37"/>
        <v/>
      </c>
      <c r="BT74" s="240"/>
      <c r="BU74" s="82"/>
      <c r="BV74" s="82"/>
      <c r="BW74" s="82"/>
      <c r="BX74" s="82"/>
      <c r="BY74" s="21"/>
      <c r="CO74" s="119">
        <f>CO73+1</f>
        <v>2</v>
      </c>
      <c r="CP74" s="120" t="s">
        <v>105</v>
      </c>
      <c r="CQ74" s="97"/>
      <c r="CR74" s="97"/>
    </row>
    <row r="75" spans="1:96" ht="12.75" customHeight="1" x14ac:dyDescent="0.2">
      <c r="A75" s="3"/>
      <c r="B75" s="5">
        <f t="shared" si="36"/>
        <v>18</v>
      </c>
      <c r="C75" s="278"/>
      <c r="D75" s="279"/>
      <c r="E75" s="22"/>
      <c r="F75" s="88"/>
      <c r="G75" s="89">
        <f t="shared" si="1"/>
        <v>0</v>
      </c>
      <c r="H75" s="88"/>
      <c r="I75" s="89">
        <f t="shared" si="2"/>
        <v>0</v>
      </c>
      <c r="J75" s="88"/>
      <c r="K75" s="89">
        <f t="shared" si="3"/>
        <v>0</v>
      </c>
      <c r="L75" s="88"/>
      <c r="M75" s="89">
        <f t="shared" si="4"/>
        <v>0</v>
      </c>
      <c r="N75" s="88"/>
      <c r="O75" s="89">
        <f t="shared" si="5"/>
        <v>0</v>
      </c>
      <c r="P75" s="88"/>
      <c r="Q75" s="89">
        <f t="shared" si="6"/>
        <v>0</v>
      </c>
      <c r="R75" s="88"/>
      <c r="S75" s="89">
        <f t="shared" si="7"/>
        <v>0</v>
      </c>
      <c r="T75" s="88"/>
      <c r="U75" s="89">
        <f t="shared" si="8"/>
        <v>0</v>
      </c>
      <c r="V75" s="88"/>
      <c r="W75" s="89">
        <f t="shared" si="9"/>
        <v>0</v>
      </c>
      <c r="X75" s="88"/>
      <c r="Y75" s="89">
        <f t="shared" si="10"/>
        <v>0</v>
      </c>
      <c r="Z75" s="88"/>
      <c r="AA75" s="89">
        <f t="shared" si="11"/>
        <v>0</v>
      </c>
      <c r="AB75" s="88"/>
      <c r="AC75" s="89">
        <f t="shared" si="12"/>
        <v>0</v>
      </c>
      <c r="AD75" s="88"/>
      <c r="AE75" s="89">
        <f t="shared" si="13"/>
        <v>0</v>
      </c>
      <c r="AF75" s="88"/>
      <c r="AG75" s="89">
        <f t="shared" si="14"/>
        <v>0</v>
      </c>
      <c r="AH75" s="88"/>
      <c r="AI75" s="89">
        <f t="shared" si="15"/>
        <v>0</v>
      </c>
      <c r="AJ75" s="88"/>
      <c r="AK75" s="89">
        <f t="shared" si="16"/>
        <v>0</v>
      </c>
      <c r="AL75" s="88"/>
      <c r="AM75" s="89">
        <f t="shared" si="17"/>
        <v>0</v>
      </c>
      <c r="AN75" s="88"/>
      <c r="AO75" s="89">
        <f t="shared" si="18"/>
        <v>0</v>
      </c>
      <c r="AP75" s="88"/>
      <c r="AQ75" s="89">
        <f t="shared" si="19"/>
        <v>0</v>
      </c>
      <c r="AR75" s="88"/>
      <c r="AS75" s="89">
        <f t="shared" si="20"/>
        <v>0</v>
      </c>
      <c r="AT75" s="88"/>
      <c r="AU75" s="89">
        <f t="shared" si="21"/>
        <v>0</v>
      </c>
      <c r="AV75" s="88"/>
      <c r="AW75" s="89">
        <f t="shared" si="22"/>
        <v>0</v>
      </c>
      <c r="AX75" s="88"/>
      <c r="AY75" s="89">
        <f t="shared" si="23"/>
        <v>0</v>
      </c>
      <c r="AZ75" s="88"/>
      <c r="BA75" s="89">
        <f t="shared" si="24"/>
        <v>0</v>
      </c>
      <c r="BB75" s="88"/>
      <c r="BC75" s="89">
        <f t="shared" si="25"/>
        <v>0</v>
      </c>
      <c r="BD75" s="88"/>
      <c r="BE75" s="89">
        <f t="shared" si="26"/>
        <v>0</v>
      </c>
      <c r="BF75" s="88"/>
      <c r="BG75" s="89">
        <f t="shared" si="27"/>
        <v>0</v>
      </c>
      <c r="BH75" s="88"/>
      <c r="BI75" s="89">
        <f t="shared" si="28"/>
        <v>0</v>
      </c>
      <c r="BJ75" s="88"/>
      <c r="BK75" s="89">
        <f t="shared" si="29"/>
        <v>0</v>
      </c>
      <c r="BL75" s="102"/>
      <c r="BM75" s="5">
        <f t="shared" si="31"/>
        <v>0</v>
      </c>
      <c r="BN75" s="14">
        <f t="shared" si="30"/>
        <v>0</v>
      </c>
      <c r="BO75" s="91">
        <f t="shared" si="32"/>
        <v>0</v>
      </c>
      <c r="BP75" s="15">
        <f t="shared" si="33"/>
        <v>2</v>
      </c>
      <c r="BQ75" s="5">
        <f t="shared" si="34"/>
        <v>0</v>
      </c>
      <c r="BR75" s="240" t="str">
        <f t="shared" si="35"/>
        <v/>
      </c>
      <c r="BS75" s="240" t="str">
        <f t="shared" si="37"/>
        <v/>
      </c>
      <c r="BT75" s="240"/>
      <c r="BU75" s="82"/>
      <c r="BV75" s="82"/>
      <c r="BW75" s="82"/>
      <c r="BX75" s="82"/>
      <c r="BY75" s="21"/>
      <c r="CO75" s="119">
        <f t="shared" ref="CO75:CO83" si="38">CO74+1</f>
        <v>3</v>
      </c>
      <c r="CP75" s="120" t="s">
        <v>106</v>
      </c>
      <c r="CQ75" s="97"/>
      <c r="CR75" s="97"/>
    </row>
    <row r="76" spans="1:96" ht="12.75" customHeight="1" x14ac:dyDescent="0.2">
      <c r="A76" s="3"/>
      <c r="B76" s="5">
        <f t="shared" si="36"/>
        <v>19</v>
      </c>
      <c r="C76" s="278"/>
      <c r="D76" s="279"/>
      <c r="E76" s="22"/>
      <c r="F76" s="88"/>
      <c r="G76" s="89">
        <f t="shared" si="1"/>
        <v>0</v>
      </c>
      <c r="H76" s="88"/>
      <c r="I76" s="89">
        <f t="shared" si="2"/>
        <v>0</v>
      </c>
      <c r="J76" s="88"/>
      <c r="K76" s="89">
        <f t="shared" si="3"/>
        <v>0</v>
      </c>
      <c r="L76" s="88"/>
      <c r="M76" s="89">
        <f t="shared" si="4"/>
        <v>0</v>
      </c>
      <c r="N76" s="88"/>
      <c r="O76" s="89">
        <f t="shared" si="5"/>
        <v>0</v>
      </c>
      <c r="P76" s="88"/>
      <c r="Q76" s="89">
        <f t="shared" si="6"/>
        <v>0</v>
      </c>
      <c r="R76" s="88"/>
      <c r="S76" s="89">
        <f t="shared" si="7"/>
        <v>0</v>
      </c>
      <c r="T76" s="88"/>
      <c r="U76" s="89">
        <f t="shared" si="8"/>
        <v>0</v>
      </c>
      <c r="V76" s="88"/>
      <c r="W76" s="89">
        <f t="shared" si="9"/>
        <v>0</v>
      </c>
      <c r="X76" s="88"/>
      <c r="Y76" s="89">
        <f t="shared" si="10"/>
        <v>0</v>
      </c>
      <c r="Z76" s="88"/>
      <c r="AA76" s="89">
        <f t="shared" si="11"/>
        <v>0</v>
      </c>
      <c r="AB76" s="88"/>
      <c r="AC76" s="89">
        <f t="shared" si="12"/>
        <v>0</v>
      </c>
      <c r="AD76" s="88"/>
      <c r="AE76" s="89">
        <f t="shared" si="13"/>
        <v>0</v>
      </c>
      <c r="AF76" s="88"/>
      <c r="AG76" s="89">
        <f t="shared" si="14"/>
        <v>0</v>
      </c>
      <c r="AH76" s="88"/>
      <c r="AI76" s="89">
        <f t="shared" si="15"/>
        <v>0</v>
      </c>
      <c r="AJ76" s="88"/>
      <c r="AK76" s="89">
        <f t="shared" si="16"/>
        <v>0</v>
      </c>
      <c r="AL76" s="88"/>
      <c r="AM76" s="89">
        <f t="shared" si="17"/>
        <v>0</v>
      </c>
      <c r="AN76" s="88"/>
      <c r="AO76" s="89">
        <f t="shared" si="18"/>
        <v>0</v>
      </c>
      <c r="AP76" s="88"/>
      <c r="AQ76" s="89">
        <f t="shared" si="19"/>
        <v>0</v>
      </c>
      <c r="AR76" s="88"/>
      <c r="AS76" s="89">
        <f t="shared" si="20"/>
        <v>0</v>
      </c>
      <c r="AT76" s="88"/>
      <c r="AU76" s="89">
        <f t="shared" si="21"/>
        <v>0</v>
      </c>
      <c r="AV76" s="88"/>
      <c r="AW76" s="89">
        <f t="shared" si="22"/>
        <v>0</v>
      </c>
      <c r="AX76" s="88"/>
      <c r="AY76" s="89">
        <f t="shared" si="23"/>
        <v>0</v>
      </c>
      <c r="AZ76" s="88"/>
      <c r="BA76" s="89">
        <f t="shared" si="24"/>
        <v>0</v>
      </c>
      <c r="BB76" s="88"/>
      <c r="BC76" s="89">
        <f t="shared" si="25"/>
        <v>0</v>
      </c>
      <c r="BD76" s="88"/>
      <c r="BE76" s="89">
        <f t="shared" si="26"/>
        <v>0</v>
      </c>
      <c r="BF76" s="88"/>
      <c r="BG76" s="89">
        <f t="shared" si="27"/>
        <v>0</v>
      </c>
      <c r="BH76" s="88"/>
      <c r="BI76" s="89">
        <f t="shared" si="28"/>
        <v>0</v>
      </c>
      <c r="BJ76" s="88"/>
      <c r="BK76" s="89">
        <f t="shared" si="29"/>
        <v>0</v>
      </c>
      <c r="BL76" s="102"/>
      <c r="BM76" s="5">
        <f t="shared" si="31"/>
        <v>0</v>
      </c>
      <c r="BN76" s="14">
        <f t="shared" si="30"/>
        <v>0</v>
      </c>
      <c r="BO76" s="91">
        <f t="shared" si="32"/>
        <v>0</v>
      </c>
      <c r="BP76" s="15">
        <f t="shared" si="33"/>
        <v>2</v>
      </c>
      <c r="BQ76" s="5">
        <f t="shared" si="34"/>
        <v>0</v>
      </c>
      <c r="BR76" s="240" t="str">
        <f t="shared" si="35"/>
        <v/>
      </c>
      <c r="BS76" s="240" t="str">
        <f t="shared" si="37"/>
        <v/>
      </c>
      <c r="BT76" s="240"/>
      <c r="BU76" s="82"/>
      <c r="BV76" s="82"/>
      <c r="BW76" s="82"/>
      <c r="BX76" s="82"/>
      <c r="BY76" s="21"/>
      <c r="CO76" s="119">
        <f t="shared" si="38"/>
        <v>4</v>
      </c>
      <c r="CP76" s="120" t="s">
        <v>107</v>
      </c>
      <c r="CQ76" s="97"/>
      <c r="CR76" s="97"/>
    </row>
    <row r="77" spans="1:96" ht="12.75" customHeight="1" x14ac:dyDescent="0.2">
      <c r="A77" s="3"/>
      <c r="B77" s="5">
        <f t="shared" si="36"/>
        <v>20</v>
      </c>
      <c r="C77" s="278"/>
      <c r="D77" s="279"/>
      <c r="E77" s="22"/>
      <c r="F77" s="88"/>
      <c r="G77" s="89">
        <f t="shared" si="1"/>
        <v>0</v>
      </c>
      <c r="H77" s="88"/>
      <c r="I77" s="89">
        <f t="shared" si="2"/>
        <v>0</v>
      </c>
      <c r="J77" s="88"/>
      <c r="K77" s="89">
        <f t="shared" si="3"/>
        <v>0</v>
      </c>
      <c r="L77" s="88"/>
      <c r="M77" s="89">
        <f t="shared" si="4"/>
        <v>0</v>
      </c>
      <c r="N77" s="88"/>
      <c r="O77" s="89">
        <f t="shared" si="5"/>
        <v>0</v>
      </c>
      <c r="P77" s="88"/>
      <c r="Q77" s="89">
        <f t="shared" si="6"/>
        <v>0</v>
      </c>
      <c r="R77" s="88"/>
      <c r="S77" s="89">
        <f t="shared" si="7"/>
        <v>0</v>
      </c>
      <c r="T77" s="88"/>
      <c r="U77" s="89">
        <f t="shared" si="8"/>
        <v>0</v>
      </c>
      <c r="V77" s="88"/>
      <c r="W77" s="89">
        <f t="shared" si="9"/>
        <v>0</v>
      </c>
      <c r="X77" s="88"/>
      <c r="Y77" s="89">
        <f t="shared" si="10"/>
        <v>0</v>
      </c>
      <c r="Z77" s="88"/>
      <c r="AA77" s="89">
        <f t="shared" si="11"/>
        <v>0</v>
      </c>
      <c r="AB77" s="88"/>
      <c r="AC77" s="89">
        <f t="shared" si="12"/>
        <v>0</v>
      </c>
      <c r="AD77" s="88"/>
      <c r="AE77" s="89">
        <f t="shared" si="13"/>
        <v>0</v>
      </c>
      <c r="AF77" s="88"/>
      <c r="AG77" s="89">
        <f t="shared" si="14"/>
        <v>0</v>
      </c>
      <c r="AH77" s="88"/>
      <c r="AI77" s="89">
        <f t="shared" si="15"/>
        <v>0</v>
      </c>
      <c r="AJ77" s="88"/>
      <c r="AK77" s="89">
        <f t="shared" si="16"/>
        <v>0</v>
      </c>
      <c r="AL77" s="88"/>
      <c r="AM77" s="89">
        <f t="shared" si="17"/>
        <v>0</v>
      </c>
      <c r="AN77" s="88"/>
      <c r="AO77" s="89">
        <f t="shared" si="18"/>
        <v>0</v>
      </c>
      <c r="AP77" s="88"/>
      <c r="AQ77" s="89">
        <f t="shared" si="19"/>
        <v>0</v>
      </c>
      <c r="AR77" s="88"/>
      <c r="AS77" s="89">
        <f t="shared" si="20"/>
        <v>0</v>
      </c>
      <c r="AT77" s="88"/>
      <c r="AU77" s="89">
        <f t="shared" si="21"/>
        <v>0</v>
      </c>
      <c r="AV77" s="88"/>
      <c r="AW77" s="89">
        <f t="shared" si="22"/>
        <v>0</v>
      </c>
      <c r="AX77" s="88"/>
      <c r="AY77" s="89">
        <f t="shared" si="23"/>
        <v>0</v>
      </c>
      <c r="AZ77" s="88"/>
      <c r="BA77" s="89">
        <f t="shared" si="24"/>
        <v>0</v>
      </c>
      <c r="BB77" s="88"/>
      <c r="BC77" s="89">
        <f t="shared" si="25"/>
        <v>0</v>
      </c>
      <c r="BD77" s="88"/>
      <c r="BE77" s="89">
        <f t="shared" si="26"/>
        <v>0</v>
      </c>
      <c r="BF77" s="88"/>
      <c r="BG77" s="89">
        <f t="shared" si="27"/>
        <v>0</v>
      </c>
      <c r="BH77" s="88"/>
      <c r="BI77" s="89">
        <f t="shared" si="28"/>
        <v>0</v>
      </c>
      <c r="BJ77" s="88"/>
      <c r="BK77" s="89">
        <f t="shared" si="29"/>
        <v>0</v>
      </c>
      <c r="BL77" s="102"/>
      <c r="BM77" s="5">
        <f t="shared" si="31"/>
        <v>0</v>
      </c>
      <c r="BN77" s="14">
        <f t="shared" si="30"/>
        <v>0</v>
      </c>
      <c r="BO77" s="91">
        <f t="shared" si="32"/>
        <v>0</v>
      </c>
      <c r="BP77" s="15">
        <f t="shared" si="33"/>
        <v>2</v>
      </c>
      <c r="BQ77" s="5">
        <f t="shared" si="34"/>
        <v>0</v>
      </c>
      <c r="BR77" s="240" t="str">
        <f t="shared" si="35"/>
        <v/>
      </c>
      <c r="BS77" s="240" t="str">
        <f t="shared" si="37"/>
        <v/>
      </c>
      <c r="BT77" s="240"/>
      <c r="BU77" s="82"/>
      <c r="BV77" s="82"/>
      <c r="BW77" s="82"/>
      <c r="BX77" s="82"/>
      <c r="BY77" s="21"/>
      <c r="CO77" s="119">
        <f t="shared" si="38"/>
        <v>5</v>
      </c>
      <c r="CP77" s="120" t="s">
        <v>41</v>
      </c>
      <c r="CQ77" s="97"/>
      <c r="CR77" s="97"/>
    </row>
    <row r="78" spans="1:96" ht="12.75" customHeight="1" x14ac:dyDescent="0.2">
      <c r="A78" s="3"/>
      <c r="B78" s="5">
        <f t="shared" si="36"/>
        <v>21</v>
      </c>
      <c r="C78" s="278"/>
      <c r="D78" s="279"/>
      <c r="E78" s="22"/>
      <c r="F78" s="88"/>
      <c r="G78" s="89">
        <f t="shared" si="1"/>
        <v>0</v>
      </c>
      <c r="H78" s="88"/>
      <c r="I78" s="89">
        <f t="shared" si="2"/>
        <v>0</v>
      </c>
      <c r="J78" s="88"/>
      <c r="K78" s="89">
        <f t="shared" si="3"/>
        <v>0</v>
      </c>
      <c r="L78" s="88"/>
      <c r="M78" s="89">
        <f t="shared" si="4"/>
        <v>0</v>
      </c>
      <c r="N78" s="88"/>
      <c r="O78" s="89">
        <f t="shared" si="5"/>
        <v>0</v>
      </c>
      <c r="P78" s="88"/>
      <c r="Q78" s="89">
        <f t="shared" si="6"/>
        <v>0</v>
      </c>
      <c r="R78" s="88"/>
      <c r="S78" s="89">
        <f t="shared" si="7"/>
        <v>0</v>
      </c>
      <c r="T78" s="88"/>
      <c r="U78" s="89">
        <f t="shared" si="8"/>
        <v>0</v>
      </c>
      <c r="V78" s="88"/>
      <c r="W78" s="89">
        <f t="shared" si="9"/>
        <v>0</v>
      </c>
      <c r="X78" s="88"/>
      <c r="Y78" s="89">
        <f t="shared" si="10"/>
        <v>0</v>
      </c>
      <c r="Z78" s="88"/>
      <c r="AA78" s="89">
        <f t="shared" si="11"/>
        <v>0</v>
      </c>
      <c r="AB78" s="88"/>
      <c r="AC78" s="89">
        <f t="shared" si="12"/>
        <v>0</v>
      </c>
      <c r="AD78" s="88"/>
      <c r="AE78" s="89">
        <f t="shared" si="13"/>
        <v>0</v>
      </c>
      <c r="AF78" s="88"/>
      <c r="AG78" s="89">
        <f t="shared" si="14"/>
        <v>0</v>
      </c>
      <c r="AH78" s="88"/>
      <c r="AI78" s="89">
        <f t="shared" si="15"/>
        <v>0</v>
      </c>
      <c r="AJ78" s="88"/>
      <c r="AK78" s="89">
        <f t="shared" si="16"/>
        <v>0</v>
      </c>
      <c r="AL78" s="88"/>
      <c r="AM78" s="89">
        <f t="shared" si="17"/>
        <v>0</v>
      </c>
      <c r="AN78" s="88"/>
      <c r="AO78" s="89">
        <f t="shared" si="18"/>
        <v>0</v>
      </c>
      <c r="AP78" s="88"/>
      <c r="AQ78" s="89">
        <f t="shared" si="19"/>
        <v>0</v>
      </c>
      <c r="AR78" s="88"/>
      <c r="AS78" s="89">
        <f t="shared" si="20"/>
        <v>0</v>
      </c>
      <c r="AT78" s="88"/>
      <c r="AU78" s="89">
        <f t="shared" si="21"/>
        <v>0</v>
      </c>
      <c r="AV78" s="88"/>
      <c r="AW78" s="89">
        <f t="shared" si="22"/>
        <v>0</v>
      </c>
      <c r="AX78" s="88"/>
      <c r="AY78" s="89">
        <f t="shared" si="23"/>
        <v>0</v>
      </c>
      <c r="AZ78" s="88"/>
      <c r="BA78" s="89">
        <f t="shared" si="24"/>
        <v>0</v>
      </c>
      <c r="BB78" s="88"/>
      <c r="BC78" s="89">
        <f t="shared" si="25"/>
        <v>0</v>
      </c>
      <c r="BD78" s="88"/>
      <c r="BE78" s="89">
        <f t="shared" si="26"/>
        <v>0</v>
      </c>
      <c r="BF78" s="88"/>
      <c r="BG78" s="89">
        <f t="shared" si="27"/>
        <v>0</v>
      </c>
      <c r="BH78" s="88"/>
      <c r="BI78" s="89">
        <f t="shared" si="28"/>
        <v>0</v>
      </c>
      <c r="BJ78" s="88"/>
      <c r="BK78" s="89">
        <f t="shared" si="29"/>
        <v>0</v>
      </c>
      <c r="BL78" s="102"/>
      <c r="BM78" s="5">
        <f t="shared" si="31"/>
        <v>0</v>
      </c>
      <c r="BN78" s="14">
        <f t="shared" si="30"/>
        <v>0</v>
      </c>
      <c r="BO78" s="91">
        <f t="shared" si="32"/>
        <v>0</v>
      </c>
      <c r="BP78" s="15">
        <f t="shared" si="33"/>
        <v>2</v>
      </c>
      <c r="BQ78" s="5">
        <f t="shared" si="34"/>
        <v>0</v>
      </c>
      <c r="BR78" s="240" t="str">
        <f t="shared" si="35"/>
        <v/>
      </c>
      <c r="BS78" s="240" t="str">
        <f t="shared" si="37"/>
        <v/>
      </c>
      <c r="BT78" s="240"/>
      <c r="BU78" s="82"/>
      <c r="BV78" s="82"/>
      <c r="BW78" s="82"/>
      <c r="BX78" s="82"/>
      <c r="BY78" s="21"/>
      <c r="CO78" s="119">
        <f t="shared" si="38"/>
        <v>6</v>
      </c>
      <c r="CP78" s="121" t="s">
        <v>108</v>
      </c>
      <c r="CQ78" s="97"/>
      <c r="CR78" s="97"/>
    </row>
    <row r="79" spans="1:96" ht="12.75" customHeight="1" x14ac:dyDescent="0.2">
      <c r="A79" s="3"/>
      <c r="B79" s="5">
        <f t="shared" si="36"/>
        <v>22</v>
      </c>
      <c r="C79" s="278"/>
      <c r="D79" s="279"/>
      <c r="E79" s="22"/>
      <c r="F79" s="88"/>
      <c r="G79" s="89">
        <f t="shared" si="1"/>
        <v>0</v>
      </c>
      <c r="H79" s="88"/>
      <c r="I79" s="89">
        <f t="shared" si="2"/>
        <v>0</v>
      </c>
      <c r="J79" s="88"/>
      <c r="K79" s="89">
        <f t="shared" si="3"/>
        <v>0</v>
      </c>
      <c r="L79" s="88"/>
      <c r="M79" s="89">
        <f t="shared" si="4"/>
        <v>0</v>
      </c>
      <c r="N79" s="88"/>
      <c r="O79" s="89">
        <f t="shared" si="5"/>
        <v>0</v>
      </c>
      <c r="P79" s="88"/>
      <c r="Q79" s="89">
        <f t="shared" si="6"/>
        <v>0</v>
      </c>
      <c r="R79" s="88"/>
      <c r="S79" s="89">
        <f t="shared" si="7"/>
        <v>0</v>
      </c>
      <c r="T79" s="88"/>
      <c r="U79" s="89">
        <f t="shared" si="8"/>
        <v>0</v>
      </c>
      <c r="V79" s="88"/>
      <c r="W79" s="89">
        <f t="shared" si="9"/>
        <v>0</v>
      </c>
      <c r="X79" s="88"/>
      <c r="Y79" s="89">
        <f t="shared" si="10"/>
        <v>0</v>
      </c>
      <c r="Z79" s="88"/>
      <c r="AA79" s="89">
        <f t="shared" si="11"/>
        <v>0</v>
      </c>
      <c r="AB79" s="88"/>
      <c r="AC79" s="89">
        <f t="shared" si="12"/>
        <v>0</v>
      </c>
      <c r="AD79" s="88"/>
      <c r="AE79" s="89">
        <f t="shared" si="13"/>
        <v>0</v>
      </c>
      <c r="AF79" s="88"/>
      <c r="AG79" s="89">
        <f t="shared" si="14"/>
        <v>0</v>
      </c>
      <c r="AH79" s="88"/>
      <c r="AI79" s="89">
        <f t="shared" si="15"/>
        <v>0</v>
      </c>
      <c r="AJ79" s="88"/>
      <c r="AK79" s="89">
        <f t="shared" si="16"/>
        <v>0</v>
      </c>
      <c r="AL79" s="88"/>
      <c r="AM79" s="89">
        <f t="shared" si="17"/>
        <v>0</v>
      </c>
      <c r="AN79" s="88"/>
      <c r="AO79" s="89">
        <f t="shared" si="18"/>
        <v>0</v>
      </c>
      <c r="AP79" s="88"/>
      <c r="AQ79" s="89">
        <f t="shared" si="19"/>
        <v>0</v>
      </c>
      <c r="AR79" s="88"/>
      <c r="AS79" s="89">
        <f t="shared" si="20"/>
        <v>0</v>
      </c>
      <c r="AT79" s="88"/>
      <c r="AU79" s="89">
        <f t="shared" si="21"/>
        <v>0</v>
      </c>
      <c r="AV79" s="88"/>
      <c r="AW79" s="89">
        <f t="shared" si="22"/>
        <v>0</v>
      </c>
      <c r="AX79" s="88"/>
      <c r="AY79" s="89">
        <f t="shared" si="23"/>
        <v>0</v>
      </c>
      <c r="AZ79" s="88"/>
      <c r="BA79" s="89">
        <f t="shared" si="24"/>
        <v>0</v>
      </c>
      <c r="BB79" s="88"/>
      <c r="BC79" s="89">
        <f t="shared" si="25"/>
        <v>0</v>
      </c>
      <c r="BD79" s="88"/>
      <c r="BE79" s="89">
        <f t="shared" si="26"/>
        <v>0</v>
      </c>
      <c r="BF79" s="88"/>
      <c r="BG79" s="89">
        <f t="shared" si="27"/>
        <v>0</v>
      </c>
      <c r="BH79" s="88"/>
      <c r="BI79" s="89">
        <f t="shared" si="28"/>
        <v>0</v>
      </c>
      <c r="BJ79" s="88"/>
      <c r="BK79" s="89">
        <f t="shared" si="29"/>
        <v>0</v>
      </c>
      <c r="BL79" s="102"/>
      <c r="BM79" s="5">
        <f t="shared" si="31"/>
        <v>0</v>
      </c>
      <c r="BN79" s="14">
        <f t="shared" si="30"/>
        <v>0</v>
      </c>
      <c r="BO79" s="91">
        <f t="shared" si="32"/>
        <v>0</v>
      </c>
      <c r="BP79" s="15">
        <f t="shared" si="33"/>
        <v>2</v>
      </c>
      <c r="BQ79" s="5">
        <f t="shared" si="34"/>
        <v>0</v>
      </c>
      <c r="BR79" s="240" t="str">
        <f t="shared" si="35"/>
        <v/>
      </c>
      <c r="BS79" s="240" t="str">
        <f t="shared" si="37"/>
        <v/>
      </c>
      <c r="BT79" s="240"/>
      <c r="BU79" s="82"/>
      <c r="BV79" s="82"/>
      <c r="BW79" s="82"/>
      <c r="BX79" s="82"/>
      <c r="BY79" s="21"/>
      <c r="CO79" s="119">
        <f t="shared" si="38"/>
        <v>7</v>
      </c>
      <c r="CP79" s="120" t="s">
        <v>42</v>
      </c>
    </row>
    <row r="80" spans="1:96" ht="12.75" customHeight="1" x14ac:dyDescent="0.2">
      <c r="A80" s="3"/>
      <c r="B80" s="5">
        <f t="shared" si="36"/>
        <v>23</v>
      </c>
      <c r="C80" s="278"/>
      <c r="D80" s="279"/>
      <c r="E80" s="22"/>
      <c r="F80" s="88"/>
      <c r="G80" s="89">
        <f t="shared" si="1"/>
        <v>0</v>
      </c>
      <c r="H80" s="88"/>
      <c r="I80" s="89">
        <f t="shared" si="2"/>
        <v>0</v>
      </c>
      <c r="J80" s="88"/>
      <c r="K80" s="89">
        <f t="shared" si="3"/>
        <v>0</v>
      </c>
      <c r="L80" s="88"/>
      <c r="M80" s="89">
        <f t="shared" si="4"/>
        <v>0</v>
      </c>
      <c r="N80" s="88"/>
      <c r="O80" s="89">
        <f t="shared" si="5"/>
        <v>0</v>
      </c>
      <c r="P80" s="88"/>
      <c r="Q80" s="89">
        <f t="shared" si="6"/>
        <v>0</v>
      </c>
      <c r="R80" s="88"/>
      <c r="S80" s="89">
        <f t="shared" si="7"/>
        <v>0</v>
      </c>
      <c r="T80" s="88"/>
      <c r="U80" s="89">
        <f t="shared" si="8"/>
        <v>0</v>
      </c>
      <c r="V80" s="88"/>
      <c r="W80" s="89">
        <f t="shared" si="9"/>
        <v>0</v>
      </c>
      <c r="X80" s="88"/>
      <c r="Y80" s="89">
        <f t="shared" si="10"/>
        <v>0</v>
      </c>
      <c r="Z80" s="88"/>
      <c r="AA80" s="89">
        <f t="shared" si="11"/>
        <v>0</v>
      </c>
      <c r="AB80" s="88"/>
      <c r="AC80" s="89">
        <f t="shared" si="12"/>
        <v>0</v>
      </c>
      <c r="AD80" s="88"/>
      <c r="AE80" s="89">
        <f t="shared" si="13"/>
        <v>0</v>
      </c>
      <c r="AF80" s="88"/>
      <c r="AG80" s="89">
        <f t="shared" si="14"/>
        <v>0</v>
      </c>
      <c r="AH80" s="88"/>
      <c r="AI80" s="89">
        <f t="shared" si="15"/>
        <v>0</v>
      </c>
      <c r="AJ80" s="88"/>
      <c r="AK80" s="89">
        <f t="shared" si="16"/>
        <v>0</v>
      </c>
      <c r="AL80" s="88"/>
      <c r="AM80" s="89">
        <f t="shared" si="17"/>
        <v>0</v>
      </c>
      <c r="AN80" s="88"/>
      <c r="AO80" s="89">
        <f t="shared" si="18"/>
        <v>0</v>
      </c>
      <c r="AP80" s="88"/>
      <c r="AQ80" s="89">
        <f t="shared" si="19"/>
        <v>0</v>
      </c>
      <c r="AR80" s="88"/>
      <c r="AS80" s="89">
        <f t="shared" si="20"/>
        <v>0</v>
      </c>
      <c r="AT80" s="88"/>
      <c r="AU80" s="89">
        <f t="shared" si="21"/>
        <v>0</v>
      </c>
      <c r="AV80" s="88"/>
      <c r="AW80" s="89">
        <f t="shared" si="22"/>
        <v>0</v>
      </c>
      <c r="AX80" s="88"/>
      <c r="AY80" s="89">
        <f t="shared" si="23"/>
        <v>0</v>
      </c>
      <c r="AZ80" s="88"/>
      <c r="BA80" s="89">
        <f t="shared" si="24"/>
        <v>0</v>
      </c>
      <c r="BB80" s="88"/>
      <c r="BC80" s="89">
        <f t="shared" si="25"/>
        <v>0</v>
      </c>
      <c r="BD80" s="88"/>
      <c r="BE80" s="89">
        <f t="shared" si="26"/>
        <v>0</v>
      </c>
      <c r="BF80" s="88"/>
      <c r="BG80" s="89">
        <f t="shared" si="27"/>
        <v>0</v>
      </c>
      <c r="BH80" s="88"/>
      <c r="BI80" s="89">
        <f t="shared" si="28"/>
        <v>0</v>
      </c>
      <c r="BJ80" s="88"/>
      <c r="BK80" s="89">
        <f t="shared" si="29"/>
        <v>0</v>
      </c>
      <c r="BL80" s="102"/>
      <c r="BM80" s="5">
        <f t="shared" si="31"/>
        <v>0</v>
      </c>
      <c r="BN80" s="14">
        <f t="shared" si="30"/>
        <v>0</v>
      </c>
      <c r="BO80" s="91">
        <f t="shared" si="32"/>
        <v>0</v>
      </c>
      <c r="BP80" s="15">
        <f t="shared" si="33"/>
        <v>2</v>
      </c>
      <c r="BQ80" s="5">
        <f t="shared" si="34"/>
        <v>0</v>
      </c>
      <c r="BR80" s="240" t="str">
        <f t="shared" si="35"/>
        <v/>
      </c>
      <c r="BS80" s="240" t="str">
        <f t="shared" si="37"/>
        <v/>
      </c>
      <c r="BT80" s="240"/>
      <c r="BU80" s="82"/>
      <c r="BV80" s="82"/>
      <c r="BW80" s="82"/>
      <c r="BX80" s="82"/>
      <c r="BY80" s="21"/>
      <c r="CO80" s="119">
        <f t="shared" si="38"/>
        <v>8</v>
      </c>
      <c r="CP80" s="120" t="s">
        <v>109</v>
      </c>
    </row>
    <row r="81" spans="1:94" ht="12.75" customHeight="1" x14ac:dyDescent="0.2">
      <c r="A81" s="3"/>
      <c r="B81" s="5">
        <f t="shared" si="36"/>
        <v>24</v>
      </c>
      <c r="C81" s="278"/>
      <c r="D81" s="279"/>
      <c r="E81" s="22"/>
      <c r="F81" s="88"/>
      <c r="G81" s="89">
        <f t="shared" si="1"/>
        <v>0</v>
      </c>
      <c r="H81" s="88"/>
      <c r="I81" s="89">
        <f t="shared" si="2"/>
        <v>0</v>
      </c>
      <c r="J81" s="88"/>
      <c r="K81" s="89">
        <f t="shared" si="3"/>
        <v>0</v>
      </c>
      <c r="L81" s="88"/>
      <c r="M81" s="89">
        <f t="shared" si="4"/>
        <v>0</v>
      </c>
      <c r="N81" s="88"/>
      <c r="O81" s="89">
        <f t="shared" si="5"/>
        <v>0</v>
      </c>
      <c r="P81" s="88"/>
      <c r="Q81" s="89">
        <f t="shared" si="6"/>
        <v>0</v>
      </c>
      <c r="R81" s="88"/>
      <c r="S81" s="89">
        <f t="shared" si="7"/>
        <v>0</v>
      </c>
      <c r="T81" s="88"/>
      <c r="U81" s="89">
        <f t="shared" si="8"/>
        <v>0</v>
      </c>
      <c r="V81" s="88"/>
      <c r="W81" s="89">
        <f t="shared" si="9"/>
        <v>0</v>
      </c>
      <c r="X81" s="88"/>
      <c r="Y81" s="89">
        <f t="shared" si="10"/>
        <v>0</v>
      </c>
      <c r="Z81" s="88"/>
      <c r="AA81" s="89">
        <f t="shared" si="11"/>
        <v>0</v>
      </c>
      <c r="AB81" s="88"/>
      <c r="AC81" s="89">
        <f t="shared" si="12"/>
        <v>0</v>
      </c>
      <c r="AD81" s="88"/>
      <c r="AE81" s="89">
        <f t="shared" si="13"/>
        <v>0</v>
      </c>
      <c r="AF81" s="88"/>
      <c r="AG81" s="89">
        <f t="shared" si="14"/>
        <v>0</v>
      </c>
      <c r="AH81" s="88"/>
      <c r="AI81" s="89">
        <f t="shared" si="15"/>
        <v>0</v>
      </c>
      <c r="AJ81" s="88"/>
      <c r="AK81" s="89">
        <f t="shared" si="16"/>
        <v>0</v>
      </c>
      <c r="AL81" s="88"/>
      <c r="AM81" s="89">
        <f t="shared" si="17"/>
        <v>0</v>
      </c>
      <c r="AN81" s="88"/>
      <c r="AO81" s="89">
        <f t="shared" si="18"/>
        <v>0</v>
      </c>
      <c r="AP81" s="88"/>
      <c r="AQ81" s="89">
        <f t="shared" si="19"/>
        <v>0</v>
      </c>
      <c r="AR81" s="88"/>
      <c r="AS81" s="89">
        <f t="shared" si="20"/>
        <v>0</v>
      </c>
      <c r="AT81" s="88"/>
      <c r="AU81" s="89">
        <f t="shared" si="21"/>
        <v>0</v>
      </c>
      <c r="AV81" s="88"/>
      <c r="AW81" s="89">
        <f t="shared" si="22"/>
        <v>0</v>
      </c>
      <c r="AX81" s="88"/>
      <c r="AY81" s="89">
        <f t="shared" si="23"/>
        <v>0</v>
      </c>
      <c r="AZ81" s="88"/>
      <c r="BA81" s="89">
        <f t="shared" si="24"/>
        <v>0</v>
      </c>
      <c r="BB81" s="88"/>
      <c r="BC81" s="89">
        <f t="shared" si="25"/>
        <v>0</v>
      </c>
      <c r="BD81" s="88"/>
      <c r="BE81" s="89">
        <f t="shared" si="26"/>
        <v>0</v>
      </c>
      <c r="BF81" s="88"/>
      <c r="BG81" s="89">
        <f t="shared" si="27"/>
        <v>0</v>
      </c>
      <c r="BH81" s="88"/>
      <c r="BI81" s="89">
        <f t="shared" si="28"/>
        <v>0</v>
      </c>
      <c r="BJ81" s="88"/>
      <c r="BK81" s="89">
        <f t="shared" si="29"/>
        <v>0</v>
      </c>
      <c r="BL81" s="102"/>
      <c r="BM81" s="5">
        <f t="shared" si="31"/>
        <v>0</v>
      </c>
      <c r="BN81" s="14">
        <f t="shared" si="30"/>
        <v>0</v>
      </c>
      <c r="BO81" s="91">
        <f t="shared" si="32"/>
        <v>0</v>
      </c>
      <c r="BP81" s="15">
        <f t="shared" si="33"/>
        <v>2</v>
      </c>
      <c r="BQ81" s="5">
        <f t="shared" si="34"/>
        <v>0</v>
      </c>
      <c r="BR81" s="240" t="str">
        <f t="shared" si="35"/>
        <v/>
      </c>
      <c r="BS81" s="240" t="str">
        <f t="shared" si="37"/>
        <v/>
      </c>
      <c r="BT81" s="240"/>
      <c r="BU81" s="82"/>
      <c r="BV81" s="82"/>
      <c r="BW81" s="82"/>
      <c r="BX81" s="82"/>
      <c r="BY81" s="21"/>
      <c r="CO81" s="119">
        <f t="shared" si="38"/>
        <v>9</v>
      </c>
      <c r="CP81" s="122" t="s">
        <v>110</v>
      </c>
    </row>
    <row r="82" spans="1:94" ht="12.75" customHeight="1" x14ac:dyDescent="0.2">
      <c r="A82" s="3"/>
      <c r="B82" s="5">
        <f t="shared" si="36"/>
        <v>25</v>
      </c>
      <c r="C82" s="278"/>
      <c r="D82" s="279"/>
      <c r="E82" s="22"/>
      <c r="F82" s="88"/>
      <c r="G82" s="89">
        <f t="shared" si="1"/>
        <v>0</v>
      </c>
      <c r="H82" s="88"/>
      <c r="I82" s="89">
        <f t="shared" si="2"/>
        <v>0</v>
      </c>
      <c r="J82" s="88"/>
      <c r="K82" s="89">
        <f t="shared" si="3"/>
        <v>0</v>
      </c>
      <c r="L82" s="88"/>
      <c r="M82" s="89">
        <f t="shared" si="4"/>
        <v>0</v>
      </c>
      <c r="N82" s="88"/>
      <c r="O82" s="89">
        <f t="shared" si="5"/>
        <v>0</v>
      </c>
      <c r="P82" s="88"/>
      <c r="Q82" s="89">
        <f t="shared" si="6"/>
        <v>0</v>
      </c>
      <c r="R82" s="88"/>
      <c r="S82" s="89">
        <f t="shared" si="7"/>
        <v>0</v>
      </c>
      <c r="T82" s="88"/>
      <c r="U82" s="89">
        <f t="shared" si="8"/>
        <v>0</v>
      </c>
      <c r="V82" s="88"/>
      <c r="W82" s="89">
        <f t="shared" si="9"/>
        <v>0</v>
      </c>
      <c r="X82" s="88"/>
      <c r="Y82" s="89">
        <f t="shared" si="10"/>
        <v>0</v>
      </c>
      <c r="Z82" s="88"/>
      <c r="AA82" s="89">
        <f t="shared" si="11"/>
        <v>0</v>
      </c>
      <c r="AB82" s="88"/>
      <c r="AC82" s="89">
        <f t="shared" si="12"/>
        <v>0</v>
      </c>
      <c r="AD82" s="88"/>
      <c r="AE82" s="89">
        <f t="shared" si="13"/>
        <v>0</v>
      </c>
      <c r="AF82" s="88"/>
      <c r="AG82" s="89">
        <f t="shared" si="14"/>
        <v>0</v>
      </c>
      <c r="AH82" s="88"/>
      <c r="AI82" s="89">
        <f t="shared" si="15"/>
        <v>0</v>
      </c>
      <c r="AJ82" s="88"/>
      <c r="AK82" s="89">
        <f t="shared" si="16"/>
        <v>0</v>
      </c>
      <c r="AL82" s="88"/>
      <c r="AM82" s="89">
        <f t="shared" si="17"/>
        <v>0</v>
      </c>
      <c r="AN82" s="88"/>
      <c r="AO82" s="89">
        <f t="shared" si="18"/>
        <v>0</v>
      </c>
      <c r="AP82" s="88"/>
      <c r="AQ82" s="89">
        <f t="shared" si="19"/>
        <v>0</v>
      </c>
      <c r="AR82" s="88"/>
      <c r="AS82" s="89">
        <f t="shared" si="20"/>
        <v>0</v>
      </c>
      <c r="AT82" s="88"/>
      <c r="AU82" s="89">
        <f t="shared" si="21"/>
        <v>0</v>
      </c>
      <c r="AV82" s="88"/>
      <c r="AW82" s="89">
        <f t="shared" si="22"/>
        <v>0</v>
      </c>
      <c r="AX82" s="88"/>
      <c r="AY82" s="89">
        <f t="shared" si="23"/>
        <v>0</v>
      </c>
      <c r="AZ82" s="88"/>
      <c r="BA82" s="89">
        <f t="shared" si="24"/>
        <v>0</v>
      </c>
      <c r="BB82" s="88"/>
      <c r="BC82" s="89">
        <f t="shared" si="25"/>
        <v>0</v>
      </c>
      <c r="BD82" s="88"/>
      <c r="BE82" s="89">
        <f t="shared" si="26"/>
        <v>0</v>
      </c>
      <c r="BF82" s="88"/>
      <c r="BG82" s="89">
        <f t="shared" si="27"/>
        <v>0</v>
      </c>
      <c r="BH82" s="88"/>
      <c r="BI82" s="89">
        <f t="shared" si="28"/>
        <v>0</v>
      </c>
      <c r="BJ82" s="88"/>
      <c r="BK82" s="89">
        <f t="shared" si="29"/>
        <v>0</v>
      </c>
      <c r="BL82" s="102"/>
      <c r="BM82" s="5">
        <f t="shared" si="31"/>
        <v>0</v>
      </c>
      <c r="BN82" s="14">
        <f t="shared" si="30"/>
        <v>0</v>
      </c>
      <c r="BO82" s="91">
        <f t="shared" si="32"/>
        <v>0</v>
      </c>
      <c r="BP82" s="15">
        <f t="shared" si="33"/>
        <v>2</v>
      </c>
      <c r="BQ82" s="5">
        <f t="shared" si="34"/>
        <v>0</v>
      </c>
      <c r="BR82" s="240" t="str">
        <f t="shared" si="35"/>
        <v/>
      </c>
      <c r="BS82" s="240" t="str">
        <f t="shared" si="37"/>
        <v/>
      </c>
      <c r="BT82" s="240"/>
      <c r="BU82" s="82"/>
      <c r="BV82" s="82"/>
      <c r="BW82" s="82"/>
      <c r="BX82" s="82"/>
      <c r="BY82" s="21"/>
      <c r="CO82" s="119">
        <f t="shared" si="38"/>
        <v>10</v>
      </c>
      <c r="CP82" s="122" t="s">
        <v>43</v>
      </c>
    </row>
    <row r="83" spans="1:94" ht="12.75" customHeight="1" x14ac:dyDescent="0.2">
      <c r="A83" s="3"/>
      <c r="B83" s="5">
        <f t="shared" si="36"/>
        <v>26</v>
      </c>
      <c r="C83" s="278"/>
      <c r="D83" s="279"/>
      <c r="E83" s="22"/>
      <c r="F83" s="88"/>
      <c r="G83" s="89">
        <f t="shared" si="1"/>
        <v>0</v>
      </c>
      <c r="H83" s="88"/>
      <c r="I83" s="89">
        <f t="shared" si="2"/>
        <v>0</v>
      </c>
      <c r="J83" s="88"/>
      <c r="K83" s="89">
        <f t="shared" si="3"/>
        <v>0</v>
      </c>
      <c r="L83" s="88"/>
      <c r="M83" s="89">
        <f t="shared" si="4"/>
        <v>0</v>
      </c>
      <c r="N83" s="88"/>
      <c r="O83" s="89">
        <f t="shared" si="5"/>
        <v>0</v>
      </c>
      <c r="P83" s="88"/>
      <c r="Q83" s="89">
        <f t="shared" si="6"/>
        <v>0</v>
      </c>
      <c r="R83" s="88"/>
      <c r="S83" s="89">
        <f t="shared" si="7"/>
        <v>0</v>
      </c>
      <c r="T83" s="88"/>
      <c r="U83" s="89">
        <f t="shared" si="8"/>
        <v>0</v>
      </c>
      <c r="V83" s="88"/>
      <c r="W83" s="89">
        <f t="shared" si="9"/>
        <v>0</v>
      </c>
      <c r="X83" s="88"/>
      <c r="Y83" s="89">
        <f t="shared" si="10"/>
        <v>0</v>
      </c>
      <c r="Z83" s="88"/>
      <c r="AA83" s="89">
        <f t="shared" si="11"/>
        <v>0</v>
      </c>
      <c r="AB83" s="88"/>
      <c r="AC83" s="89">
        <f t="shared" si="12"/>
        <v>0</v>
      </c>
      <c r="AD83" s="88"/>
      <c r="AE83" s="89">
        <f t="shared" si="13"/>
        <v>0</v>
      </c>
      <c r="AF83" s="88"/>
      <c r="AG83" s="89">
        <f t="shared" si="14"/>
        <v>0</v>
      </c>
      <c r="AH83" s="88"/>
      <c r="AI83" s="89">
        <f t="shared" si="15"/>
        <v>0</v>
      </c>
      <c r="AJ83" s="88"/>
      <c r="AK83" s="89">
        <f t="shared" si="16"/>
        <v>0</v>
      </c>
      <c r="AL83" s="88"/>
      <c r="AM83" s="89">
        <f t="shared" si="17"/>
        <v>0</v>
      </c>
      <c r="AN83" s="88"/>
      <c r="AO83" s="89">
        <f t="shared" si="18"/>
        <v>0</v>
      </c>
      <c r="AP83" s="88"/>
      <c r="AQ83" s="89">
        <f t="shared" si="19"/>
        <v>0</v>
      </c>
      <c r="AR83" s="88"/>
      <c r="AS83" s="89">
        <f t="shared" si="20"/>
        <v>0</v>
      </c>
      <c r="AT83" s="88"/>
      <c r="AU83" s="89">
        <f t="shared" si="21"/>
        <v>0</v>
      </c>
      <c r="AV83" s="88"/>
      <c r="AW83" s="89">
        <f t="shared" si="22"/>
        <v>0</v>
      </c>
      <c r="AX83" s="88"/>
      <c r="AY83" s="89">
        <f t="shared" si="23"/>
        <v>0</v>
      </c>
      <c r="AZ83" s="88"/>
      <c r="BA83" s="89">
        <f t="shared" si="24"/>
        <v>0</v>
      </c>
      <c r="BB83" s="88"/>
      <c r="BC83" s="89">
        <f t="shared" si="25"/>
        <v>0</v>
      </c>
      <c r="BD83" s="88"/>
      <c r="BE83" s="89">
        <f t="shared" si="26"/>
        <v>0</v>
      </c>
      <c r="BF83" s="88"/>
      <c r="BG83" s="89">
        <f t="shared" si="27"/>
        <v>0</v>
      </c>
      <c r="BH83" s="88"/>
      <c r="BI83" s="89">
        <f t="shared" si="28"/>
        <v>0</v>
      </c>
      <c r="BJ83" s="88"/>
      <c r="BK83" s="89">
        <f t="shared" si="29"/>
        <v>0</v>
      </c>
      <c r="BL83" s="102"/>
      <c r="BM83" s="5">
        <f t="shared" si="31"/>
        <v>0</v>
      </c>
      <c r="BN83" s="14">
        <f t="shared" si="30"/>
        <v>0</v>
      </c>
      <c r="BO83" s="91">
        <f t="shared" si="32"/>
        <v>0</v>
      </c>
      <c r="BP83" s="15">
        <f t="shared" si="33"/>
        <v>2</v>
      </c>
      <c r="BQ83" s="5">
        <f t="shared" si="34"/>
        <v>0</v>
      </c>
      <c r="BR83" s="240" t="str">
        <f t="shared" si="35"/>
        <v/>
      </c>
      <c r="BS83" s="240" t="str">
        <f t="shared" si="37"/>
        <v/>
      </c>
      <c r="BT83" s="240"/>
      <c r="BU83" s="82"/>
      <c r="BV83" s="82"/>
      <c r="BW83" s="82"/>
      <c r="BX83" s="82"/>
      <c r="BY83" s="21"/>
      <c r="CO83" s="119">
        <f t="shared" si="38"/>
        <v>11</v>
      </c>
      <c r="CP83" s="122" t="s">
        <v>111</v>
      </c>
    </row>
    <row r="84" spans="1:94" ht="12.75" customHeight="1" x14ac:dyDescent="0.2">
      <c r="A84" s="3"/>
      <c r="B84" s="5">
        <f t="shared" si="36"/>
        <v>27</v>
      </c>
      <c r="C84" s="278"/>
      <c r="D84" s="279"/>
      <c r="E84" s="22"/>
      <c r="F84" s="88"/>
      <c r="G84" s="89">
        <f t="shared" si="1"/>
        <v>0</v>
      </c>
      <c r="H84" s="88"/>
      <c r="I84" s="89">
        <f t="shared" si="2"/>
        <v>0</v>
      </c>
      <c r="J84" s="88"/>
      <c r="K84" s="89">
        <f t="shared" si="3"/>
        <v>0</v>
      </c>
      <c r="L84" s="88"/>
      <c r="M84" s="89">
        <f t="shared" si="4"/>
        <v>0</v>
      </c>
      <c r="N84" s="88"/>
      <c r="O84" s="89">
        <f t="shared" si="5"/>
        <v>0</v>
      </c>
      <c r="P84" s="88"/>
      <c r="Q84" s="89">
        <f t="shared" si="6"/>
        <v>0</v>
      </c>
      <c r="R84" s="88"/>
      <c r="S84" s="89">
        <f t="shared" si="7"/>
        <v>0</v>
      </c>
      <c r="T84" s="88"/>
      <c r="U84" s="89">
        <f t="shared" si="8"/>
        <v>0</v>
      </c>
      <c r="V84" s="88"/>
      <c r="W84" s="89">
        <f t="shared" si="9"/>
        <v>0</v>
      </c>
      <c r="X84" s="88"/>
      <c r="Y84" s="89">
        <f t="shared" si="10"/>
        <v>0</v>
      </c>
      <c r="Z84" s="88"/>
      <c r="AA84" s="89">
        <f t="shared" si="11"/>
        <v>0</v>
      </c>
      <c r="AB84" s="88"/>
      <c r="AC84" s="89">
        <f t="shared" si="12"/>
        <v>0</v>
      </c>
      <c r="AD84" s="88"/>
      <c r="AE84" s="89">
        <f t="shared" si="13"/>
        <v>0</v>
      </c>
      <c r="AF84" s="88"/>
      <c r="AG84" s="89">
        <f t="shared" si="14"/>
        <v>0</v>
      </c>
      <c r="AH84" s="88"/>
      <c r="AI84" s="89">
        <f t="shared" si="15"/>
        <v>0</v>
      </c>
      <c r="AJ84" s="88"/>
      <c r="AK84" s="89">
        <f t="shared" si="16"/>
        <v>0</v>
      </c>
      <c r="AL84" s="88"/>
      <c r="AM84" s="89">
        <f t="shared" si="17"/>
        <v>0</v>
      </c>
      <c r="AN84" s="88"/>
      <c r="AO84" s="89">
        <f t="shared" si="18"/>
        <v>0</v>
      </c>
      <c r="AP84" s="88"/>
      <c r="AQ84" s="89">
        <f t="shared" si="19"/>
        <v>0</v>
      </c>
      <c r="AR84" s="88"/>
      <c r="AS84" s="89">
        <f t="shared" si="20"/>
        <v>0</v>
      </c>
      <c r="AT84" s="88"/>
      <c r="AU84" s="89">
        <f t="shared" si="21"/>
        <v>0</v>
      </c>
      <c r="AV84" s="88"/>
      <c r="AW84" s="89">
        <f t="shared" si="22"/>
        <v>0</v>
      </c>
      <c r="AX84" s="88"/>
      <c r="AY84" s="89">
        <f t="shared" si="23"/>
        <v>0</v>
      </c>
      <c r="AZ84" s="88"/>
      <c r="BA84" s="89">
        <f t="shared" si="24"/>
        <v>0</v>
      </c>
      <c r="BB84" s="88"/>
      <c r="BC84" s="89">
        <f t="shared" si="25"/>
        <v>0</v>
      </c>
      <c r="BD84" s="88"/>
      <c r="BE84" s="89">
        <f t="shared" si="26"/>
        <v>0</v>
      </c>
      <c r="BF84" s="88"/>
      <c r="BG84" s="89">
        <f t="shared" si="27"/>
        <v>0</v>
      </c>
      <c r="BH84" s="88"/>
      <c r="BI84" s="89">
        <f t="shared" si="28"/>
        <v>0</v>
      </c>
      <c r="BJ84" s="88"/>
      <c r="BK84" s="89">
        <f t="shared" si="29"/>
        <v>0</v>
      </c>
      <c r="BL84" s="102"/>
      <c r="BM84" s="5">
        <f t="shared" si="31"/>
        <v>0</v>
      </c>
      <c r="BN84" s="14">
        <f t="shared" si="30"/>
        <v>0</v>
      </c>
      <c r="BO84" s="91">
        <f t="shared" si="32"/>
        <v>0</v>
      </c>
      <c r="BP84" s="15">
        <f t="shared" si="33"/>
        <v>2</v>
      </c>
      <c r="BQ84" s="5">
        <f t="shared" si="34"/>
        <v>0</v>
      </c>
      <c r="BR84" s="240" t="str">
        <f t="shared" si="35"/>
        <v/>
      </c>
      <c r="BS84" s="240" t="str">
        <f t="shared" si="37"/>
        <v/>
      </c>
      <c r="BT84" s="240"/>
      <c r="BU84" s="82"/>
      <c r="BV84" s="82"/>
      <c r="BW84" s="82"/>
      <c r="BX84" s="82"/>
      <c r="BY84" s="21"/>
    </row>
    <row r="85" spans="1:94" ht="12.75" customHeight="1" x14ac:dyDescent="0.2">
      <c r="A85" s="3"/>
      <c r="B85" s="5">
        <f t="shared" si="36"/>
        <v>28</v>
      </c>
      <c r="C85" s="278"/>
      <c r="D85" s="279"/>
      <c r="E85" s="22"/>
      <c r="F85" s="88"/>
      <c r="G85" s="89">
        <f t="shared" si="1"/>
        <v>0</v>
      </c>
      <c r="H85" s="88"/>
      <c r="I85" s="89">
        <f t="shared" si="2"/>
        <v>0</v>
      </c>
      <c r="J85" s="88"/>
      <c r="K85" s="89">
        <f t="shared" si="3"/>
        <v>0</v>
      </c>
      <c r="L85" s="88"/>
      <c r="M85" s="89">
        <f t="shared" si="4"/>
        <v>0</v>
      </c>
      <c r="N85" s="88"/>
      <c r="O85" s="89">
        <f t="shared" si="5"/>
        <v>0</v>
      </c>
      <c r="P85" s="88"/>
      <c r="Q85" s="89">
        <f t="shared" si="6"/>
        <v>0</v>
      </c>
      <c r="R85" s="88"/>
      <c r="S85" s="89">
        <f t="shared" si="7"/>
        <v>0</v>
      </c>
      <c r="T85" s="88"/>
      <c r="U85" s="89">
        <f t="shared" si="8"/>
        <v>0</v>
      </c>
      <c r="V85" s="88"/>
      <c r="W85" s="89">
        <f t="shared" si="9"/>
        <v>0</v>
      </c>
      <c r="X85" s="88"/>
      <c r="Y85" s="89">
        <f t="shared" si="10"/>
        <v>0</v>
      </c>
      <c r="Z85" s="88"/>
      <c r="AA85" s="89">
        <f t="shared" si="11"/>
        <v>0</v>
      </c>
      <c r="AB85" s="88"/>
      <c r="AC85" s="89">
        <f t="shared" si="12"/>
        <v>0</v>
      </c>
      <c r="AD85" s="88"/>
      <c r="AE85" s="89">
        <f t="shared" si="13"/>
        <v>0</v>
      </c>
      <c r="AF85" s="88"/>
      <c r="AG85" s="89">
        <f t="shared" si="14"/>
        <v>0</v>
      </c>
      <c r="AH85" s="88"/>
      <c r="AI85" s="89">
        <f t="shared" si="15"/>
        <v>0</v>
      </c>
      <c r="AJ85" s="88"/>
      <c r="AK85" s="89">
        <f t="shared" si="16"/>
        <v>0</v>
      </c>
      <c r="AL85" s="88"/>
      <c r="AM85" s="89">
        <f t="shared" si="17"/>
        <v>0</v>
      </c>
      <c r="AN85" s="88"/>
      <c r="AO85" s="89">
        <f t="shared" si="18"/>
        <v>0</v>
      </c>
      <c r="AP85" s="88"/>
      <c r="AQ85" s="89">
        <f t="shared" si="19"/>
        <v>0</v>
      </c>
      <c r="AR85" s="88"/>
      <c r="AS85" s="89">
        <f t="shared" si="20"/>
        <v>0</v>
      </c>
      <c r="AT85" s="88"/>
      <c r="AU85" s="89">
        <f t="shared" si="21"/>
        <v>0</v>
      </c>
      <c r="AV85" s="88"/>
      <c r="AW85" s="89">
        <f t="shared" si="22"/>
        <v>0</v>
      </c>
      <c r="AX85" s="88"/>
      <c r="AY85" s="89">
        <f t="shared" si="23"/>
        <v>0</v>
      </c>
      <c r="AZ85" s="88"/>
      <c r="BA85" s="89">
        <f t="shared" si="24"/>
        <v>0</v>
      </c>
      <c r="BB85" s="88"/>
      <c r="BC85" s="89">
        <f t="shared" si="25"/>
        <v>0</v>
      </c>
      <c r="BD85" s="88"/>
      <c r="BE85" s="89">
        <f t="shared" si="26"/>
        <v>0</v>
      </c>
      <c r="BF85" s="88"/>
      <c r="BG85" s="89">
        <f t="shared" si="27"/>
        <v>0</v>
      </c>
      <c r="BH85" s="88"/>
      <c r="BI85" s="89">
        <f t="shared" si="28"/>
        <v>0</v>
      </c>
      <c r="BJ85" s="88"/>
      <c r="BK85" s="89">
        <f t="shared" si="29"/>
        <v>0</v>
      </c>
      <c r="BL85" s="102"/>
      <c r="BM85" s="5">
        <f t="shared" si="31"/>
        <v>0</v>
      </c>
      <c r="BN85" s="14">
        <f t="shared" si="30"/>
        <v>0</v>
      </c>
      <c r="BO85" s="91">
        <f t="shared" si="32"/>
        <v>0</v>
      </c>
      <c r="BP85" s="15">
        <f t="shared" si="33"/>
        <v>2</v>
      </c>
      <c r="BQ85" s="5">
        <f t="shared" si="34"/>
        <v>0</v>
      </c>
      <c r="BR85" s="240" t="str">
        <f t="shared" si="35"/>
        <v/>
      </c>
      <c r="BS85" s="240" t="str">
        <f t="shared" si="37"/>
        <v/>
      </c>
      <c r="BT85" s="240"/>
      <c r="BU85" s="82"/>
      <c r="BV85" s="82"/>
      <c r="BW85" s="82"/>
      <c r="BX85" s="82"/>
      <c r="BY85" s="21"/>
    </row>
    <row r="86" spans="1:94" ht="12.75" customHeight="1" x14ac:dyDescent="0.2">
      <c r="A86" s="3"/>
      <c r="B86" s="5">
        <f t="shared" si="36"/>
        <v>29</v>
      </c>
      <c r="C86" s="278"/>
      <c r="D86" s="279"/>
      <c r="E86" s="22"/>
      <c r="F86" s="88"/>
      <c r="G86" s="89">
        <f t="shared" si="1"/>
        <v>0</v>
      </c>
      <c r="H86" s="88"/>
      <c r="I86" s="89">
        <f t="shared" si="2"/>
        <v>0</v>
      </c>
      <c r="J86" s="88"/>
      <c r="K86" s="89">
        <f t="shared" si="3"/>
        <v>0</v>
      </c>
      <c r="L86" s="88"/>
      <c r="M86" s="89">
        <f t="shared" si="4"/>
        <v>0</v>
      </c>
      <c r="N86" s="88"/>
      <c r="O86" s="89">
        <f t="shared" si="5"/>
        <v>0</v>
      </c>
      <c r="P86" s="88"/>
      <c r="Q86" s="89">
        <f t="shared" si="6"/>
        <v>0</v>
      </c>
      <c r="R86" s="88"/>
      <c r="S86" s="89">
        <f t="shared" si="7"/>
        <v>0</v>
      </c>
      <c r="T86" s="88"/>
      <c r="U86" s="89">
        <f t="shared" si="8"/>
        <v>0</v>
      </c>
      <c r="V86" s="88"/>
      <c r="W86" s="89">
        <f t="shared" si="9"/>
        <v>0</v>
      </c>
      <c r="X86" s="88"/>
      <c r="Y86" s="89">
        <f t="shared" si="10"/>
        <v>0</v>
      </c>
      <c r="Z86" s="88"/>
      <c r="AA86" s="89">
        <f t="shared" si="11"/>
        <v>0</v>
      </c>
      <c r="AB86" s="88"/>
      <c r="AC86" s="89">
        <f t="shared" si="12"/>
        <v>0</v>
      </c>
      <c r="AD86" s="88"/>
      <c r="AE86" s="89">
        <f t="shared" si="13"/>
        <v>0</v>
      </c>
      <c r="AF86" s="88"/>
      <c r="AG86" s="89">
        <f t="shared" si="14"/>
        <v>0</v>
      </c>
      <c r="AH86" s="88"/>
      <c r="AI86" s="89">
        <f t="shared" si="15"/>
        <v>0</v>
      </c>
      <c r="AJ86" s="88"/>
      <c r="AK86" s="89">
        <f t="shared" si="16"/>
        <v>0</v>
      </c>
      <c r="AL86" s="88"/>
      <c r="AM86" s="89">
        <f t="shared" si="17"/>
        <v>0</v>
      </c>
      <c r="AN86" s="88"/>
      <c r="AO86" s="89">
        <f t="shared" si="18"/>
        <v>0</v>
      </c>
      <c r="AP86" s="88"/>
      <c r="AQ86" s="89">
        <f t="shared" si="19"/>
        <v>0</v>
      </c>
      <c r="AR86" s="88"/>
      <c r="AS86" s="89">
        <f t="shared" si="20"/>
        <v>0</v>
      </c>
      <c r="AT86" s="88"/>
      <c r="AU86" s="89">
        <f t="shared" si="21"/>
        <v>0</v>
      </c>
      <c r="AV86" s="88"/>
      <c r="AW86" s="89">
        <f t="shared" si="22"/>
        <v>0</v>
      </c>
      <c r="AX86" s="88"/>
      <c r="AY86" s="89">
        <f t="shared" si="23"/>
        <v>0</v>
      </c>
      <c r="AZ86" s="88"/>
      <c r="BA86" s="89">
        <f t="shared" si="24"/>
        <v>0</v>
      </c>
      <c r="BB86" s="88"/>
      <c r="BC86" s="89">
        <f t="shared" si="25"/>
        <v>0</v>
      </c>
      <c r="BD86" s="88"/>
      <c r="BE86" s="89">
        <f t="shared" si="26"/>
        <v>0</v>
      </c>
      <c r="BF86" s="88"/>
      <c r="BG86" s="89">
        <f t="shared" si="27"/>
        <v>0</v>
      </c>
      <c r="BH86" s="88"/>
      <c r="BI86" s="89">
        <f t="shared" si="28"/>
        <v>0</v>
      </c>
      <c r="BJ86" s="88"/>
      <c r="BK86" s="89">
        <f t="shared" si="29"/>
        <v>0</v>
      </c>
      <c r="BL86" s="102"/>
      <c r="BM86" s="5">
        <f t="shared" si="31"/>
        <v>0</v>
      </c>
      <c r="BN86" s="14">
        <f t="shared" si="30"/>
        <v>0</v>
      </c>
      <c r="BO86" s="91">
        <f t="shared" si="32"/>
        <v>0</v>
      </c>
      <c r="BP86" s="15">
        <f t="shared" si="33"/>
        <v>2</v>
      </c>
      <c r="BQ86" s="5">
        <f t="shared" si="34"/>
        <v>0</v>
      </c>
      <c r="BR86" s="240" t="str">
        <f t="shared" si="35"/>
        <v/>
      </c>
      <c r="BS86" s="240" t="str">
        <f t="shared" si="37"/>
        <v/>
      </c>
      <c r="BT86" s="240"/>
      <c r="BU86" s="82"/>
      <c r="BV86" s="82"/>
      <c r="BW86" s="82"/>
      <c r="BX86" s="82"/>
      <c r="BY86" s="21"/>
    </row>
    <row r="87" spans="1:94" ht="12.75" customHeight="1" x14ac:dyDescent="0.2">
      <c r="A87" s="3"/>
      <c r="B87" s="5">
        <f t="shared" si="36"/>
        <v>30</v>
      </c>
      <c r="C87" s="278"/>
      <c r="D87" s="279"/>
      <c r="E87" s="22"/>
      <c r="F87" s="88"/>
      <c r="G87" s="89">
        <f t="shared" si="1"/>
        <v>0</v>
      </c>
      <c r="H87" s="88"/>
      <c r="I87" s="89">
        <f t="shared" si="2"/>
        <v>0</v>
      </c>
      <c r="J87" s="88"/>
      <c r="K87" s="89">
        <f t="shared" si="3"/>
        <v>0</v>
      </c>
      <c r="L87" s="88"/>
      <c r="M87" s="89">
        <f t="shared" si="4"/>
        <v>0</v>
      </c>
      <c r="N87" s="88"/>
      <c r="O87" s="89">
        <f t="shared" si="5"/>
        <v>0</v>
      </c>
      <c r="P87" s="88"/>
      <c r="Q87" s="89">
        <f t="shared" si="6"/>
        <v>0</v>
      </c>
      <c r="R87" s="88"/>
      <c r="S87" s="89">
        <f t="shared" si="7"/>
        <v>0</v>
      </c>
      <c r="T87" s="88"/>
      <c r="U87" s="89">
        <f t="shared" si="8"/>
        <v>0</v>
      </c>
      <c r="V87" s="88"/>
      <c r="W87" s="89">
        <f t="shared" si="9"/>
        <v>0</v>
      </c>
      <c r="X87" s="88"/>
      <c r="Y87" s="89">
        <f t="shared" si="10"/>
        <v>0</v>
      </c>
      <c r="Z87" s="88"/>
      <c r="AA87" s="89">
        <f t="shared" si="11"/>
        <v>0</v>
      </c>
      <c r="AB87" s="88"/>
      <c r="AC87" s="89">
        <f t="shared" si="12"/>
        <v>0</v>
      </c>
      <c r="AD87" s="88"/>
      <c r="AE87" s="89">
        <f t="shared" si="13"/>
        <v>0</v>
      </c>
      <c r="AF87" s="88"/>
      <c r="AG87" s="89">
        <f t="shared" si="14"/>
        <v>0</v>
      </c>
      <c r="AH87" s="88"/>
      <c r="AI87" s="89">
        <f t="shared" si="15"/>
        <v>0</v>
      </c>
      <c r="AJ87" s="88"/>
      <c r="AK87" s="89">
        <f t="shared" si="16"/>
        <v>0</v>
      </c>
      <c r="AL87" s="88"/>
      <c r="AM87" s="89">
        <f t="shared" si="17"/>
        <v>0</v>
      </c>
      <c r="AN87" s="88"/>
      <c r="AO87" s="89">
        <f t="shared" si="18"/>
        <v>0</v>
      </c>
      <c r="AP87" s="88"/>
      <c r="AQ87" s="89">
        <f t="shared" si="19"/>
        <v>0</v>
      </c>
      <c r="AR87" s="88"/>
      <c r="AS87" s="89">
        <f t="shared" si="20"/>
        <v>0</v>
      </c>
      <c r="AT87" s="88"/>
      <c r="AU87" s="89">
        <f t="shared" si="21"/>
        <v>0</v>
      </c>
      <c r="AV87" s="88"/>
      <c r="AW87" s="89">
        <f t="shared" si="22"/>
        <v>0</v>
      </c>
      <c r="AX87" s="88"/>
      <c r="AY87" s="89">
        <f t="shared" si="23"/>
        <v>0</v>
      </c>
      <c r="AZ87" s="88"/>
      <c r="BA87" s="89">
        <f t="shared" si="24"/>
        <v>0</v>
      </c>
      <c r="BB87" s="88"/>
      <c r="BC87" s="89">
        <f t="shared" si="25"/>
        <v>0</v>
      </c>
      <c r="BD87" s="88"/>
      <c r="BE87" s="89">
        <f t="shared" si="26"/>
        <v>0</v>
      </c>
      <c r="BF87" s="88"/>
      <c r="BG87" s="89">
        <f t="shared" si="27"/>
        <v>0</v>
      </c>
      <c r="BH87" s="88"/>
      <c r="BI87" s="89">
        <f t="shared" si="28"/>
        <v>0</v>
      </c>
      <c r="BJ87" s="88"/>
      <c r="BK87" s="89">
        <f t="shared" si="29"/>
        <v>0</v>
      </c>
      <c r="BL87" s="102"/>
      <c r="BM87" s="5">
        <f t="shared" si="31"/>
        <v>0</v>
      </c>
      <c r="BN87" s="14">
        <f t="shared" si="30"/>
        <v>0</v>
      </c>
      <c r="BO87" s="91">
        <f t="shared" si="32"/>
        <v>0</v>
      </c>
      <c r="BP87" s="15">
        <f t="shared" si="33"/>
        <v>2</v>
      </c>
      <c r="BQ87" s="5">
        <f t="shared" si="34"/>
        <v>0</v>
      </c>
      <c r="BR87" s="240" t="str">
        <f t="shared" si="35"/>
        <v/>
      </c>
      <c r="BS87" s="240" t="str">
        <f t="shared" si="37"/>
        <v/>
      </c>
      <c r="BT87" s="240"/>
      <c r="BU87" s="82"/>
      <c r="BV87" s="82"/>
      <c r="BW87" s="82"/>
      <c r="BX87" s="82"/>
      <c r="BY87" s="21"/>
    </row>
    <row r="88" spans="1:94" ht="12.75" customHeight="1" x14ac:dyDescent="0.2">
      <c r="A88" s="3"/>
      <c r="B88" s="5">
        <f t="shared" si="36"/>
        <v>31</v>
      </c>
      <c r="C88" s="278"/>
      <c r="D88" s="279"/>
      <c r="E88" s="22"/>
      <c r="F88" s="88"/>
      <c r="G88" s="89">
        <f t="shared" si="1"/>
        <v>0</v>
      </c>
      <c r="H88" s="88"/>
      <c r="I88" s="89">
        <f t="shared" si="2"/>
        <v>0</v>
      </c>
      <c r="J88" s="88"/>
      <c r="K88" s="89">
        <f t="shared" si="3"/>
        <v>0</v>
      </c>
      <c r="L88" s="88"/>
      <c r="M88" s="89">
        <f t="shared" si="4"/>
        <v>0</v>
      </c>
      <c r="N88" s="88"/>
      <c r="O88" s="89">
        <f t="shared" si="5"/>
        <v>0</v>
      </c>
      <c r="P88" s="88"/>
      <c r="Q88" s="89">
        <f t="shared" si="6"/>
        <v>0</v>
      </c>
      <c r="R88" s="88"/>
      <c r="S88" s="89">
        <f t="shared" si="7"/>
        <v>0</v>
      </c>
      <c r="T88" s="88"/>
      <c r="U88" s="89">
        <f t="shared" si="8"/>
        <v>0</v>
      </c>
      <c r="V88" s="88"/>
      <c r="W88" s="89">
        <f t="shared" si="9"/>
        <v>0</v>
      </c>
      <c r="X88" s="88"/>
      <c r="Y88" s="89">
        <f t="shared" si="10"/>
        <v>0</v>
      </c>
      <c r="Z88" s="88"/>
      <c r="AA88" s="89">
        <f t="shared" si="11"/>
        <v>0</v>
      </c>
      <c r="AB88" s="88"/>
      <c r="AC88" s="89">
        <f t="shared" si="12"/>
        <v>0</v>
      </c>
      <c r="AD88" s="88"/>
      <c r="AE88" s="89">
        <f t="shared" si="13"/>
        <v>0</v>
      </c>
      <c r="AF88" s="88"/>
      <c r="AG88" s="89">
        <f t="shared" si="14"/>
        <v>0</v>
      </c>
      <c r="AH88" s="88"/>
      <c r="AI88" s="89">
        <f t="shared" si="15"/>
        <v>0</v>
      </c>
      <c r="AJ88" s="88"/>
      <c r="AK88" s="89">
        <f t="shared" si="16"/>
        <v>0</v>
      </c>
      <c r="AL88" s="88"/>
      <c r="AM88" s="89">
        <f t="shared" si="17"/>
        <v>0</v>
      </c>
      <c r="AN88" s="88"/>
      <c r="AO88" s="89">
        <f t="shared" si="18"/>
        <v>0</v>
      </c>
      <c r="AP88" s="88"/>
      <c r="AQ88" s="89">
        <f t="shared" si="19"/>
        <v>0</v>
      </c>
      <c r="AR88" s="88"/>
      <c r="AS88" s="89">
        <f t="shared" si="20"/>
        <v>0</v>
      </c>
      <c r="AT88" s="88"/>
      <c r="AU88" s="89">
        <f t="shared" si="21"/>
        <v>0</v>
      </c>
      <c r="AV88" s="88"/>
      <c r="AW88" s="89">
        <f t="shared" si="22"/>
        <v>0</v>
      </c>
      <c r="AX88" s="88"/>
      <c r="AY88" s="89">
        <f t="shared" si="23"/>
        <v>0</v>
      </c>
      <c r="AZ88" s="88"/>
      <c r="BA88" s="89">
        <f t="shared" si="24"/>
        <v>0</v>
      </c>
      <c r="BB88" s="88"/>
      <c r="BC88" s="89">
        <f t="shared" si="25"/>
        <v>0</v>
      </c>
      <c r="BD88" s="88"/>
      <c r="BE88" s="89">
        <f t="shared" si="26"/>
        <v>0</v>
      </c>
      <c r="BF88" s="88"/>
      <c r="BG88" s="89">
        <f t="shared" si="27"/>
        <v>0</v>
      </c>
      <c r="BH88" s="88"/>
      <c r="BI88" s="89">
        <f t="shared" si="28"/>
        <v>0</v>
      </c>
      <c r="BJ88" s="88"/>
      <c r="BK88" s="89">
        <f t="shared" si="29"/>
        <v>0</v>
      </c>
      <c r="BL88" s="102"/>
      <c r="BM88" s="5">
        <f t="shared" si="31"/>
        <v>0</v>
      </c>
      <c r="BN88" s="14">
        <f t="shared" si="30"/>
        <v>0</v>
      </c>
      <c r="BO88" s="91">
        <f t="shared" si="32"/>
        <v>0</v>
      </c>
      <c r="BP88" s="15">
        <f t="shared" si="33"/>
        <v>2</v>
      </c>
      <c r="BQ88" s="5">
        <f t="shared" si="34"/>
        <v>0</v>
      </c>
      <c r="BR88" s="240" t="str">
        <f t="shared" si="35"/>
        <v/>
      </c>
      <c r="BS88" s="240" t="str">
        <f t="shared" si="37"/>
        <v/>
      </c>
      <c r="BT88" s="240"/>
      <c r="BU88" s="82"/>
      <c r="BV88" s="82"/>
      <c r="BW88" s="82"/>
      <c r="BX88" s="82"/>
      <c r="BY88" s="21"/>
    </row>
    <row r="89" spans="1:94" ht="12.75" customHeight="1" x14ac:dyDescent="0.2">
      <c r="A89" s="3"/>
      <c r="B89" s="5">
        <f t="shared" si="36"/>
        <v>32</v>
      </c>
      <c r="C89" s="278"/>
      <c r="D89" s="279"/>
      <c r="E89" s="22"/>
      <c r="F89" s="88"/>
      <c r="G89" s="89">
        <f t="shared" si="1"/>
        <v>0</v>
      </c>
      <c r="H89" s="88"/>
      <c r="I89" s="89">
        <f t="shared" si="2"/>
        <v>0</v>
      </c>
      <c r="J89" s="88"/>
      <c r="K89" s="89">
        <f t="shared" si="3"/>
        <v>0</v>
      </c>
      <c r="L89" s="88"/>
      <c r="M89" s="89">
        <f t="shared" si="4"/>
        <v>0</v>
      </c>
      <c r="N89" s="88"/>
      <c r="O89" s="89">
        <f t="shared" si="5"/>
        <v>0</v>
      </c>
      <c r="P89" s="88"/>
      <c r="Q89" s="89">
        <f t="shared" si="6"/>
        <v>0</v>
      </c>
      <c r="R89" s="88"/>
      <c r="S89" s="89">
        <f t="shared" si="7"/>
        <v>0</v>
      </c>
      <c r="T89" s="88"/>
      <c r="U89" s="89">
        <f t="shared" si="8"/>
        <v>0</v>
      </c>
      <c r="V89" s="88"/>
      <c r="W89" s="89">
        <f t="shared" si="9"/>
        <v>0</v>
      </c>
      <c r="X89" s="88"/>
      <c r="Y89" s="89">
        <f t="shared" si="10"/>
        <v>0</v>
      </c>
      <c r="Z89" s="88"/>
      <c r="AA89" s="89">
        <f t="shared" si="11"/>
        <v>0</v>
      </c>
      <c r="AB89" s="88"/>
      <c r="AC89" s="89">
        <f t="shared" si="12"/>
        <v>0</v>
      </c>
      <c r="AD89" s="88"/>
      <c r="AE89" s="89">
        <f t="shared" si="13"/>
        <v>0</v>
      </c>
      <c r="AF89" s="88"/>
      <c r="AG89" s="89">
        <f t="shared" si="14"/>
        <v>0</v>
      </c>
      <c r="AH89" s="88"/>
      <c r="AI89" s="89">
        <f t="shared" si="15"/>
        <v>0</v>
      </c>
      <c r="AJ89" s="88"/>
      <c r="AK89" s="89">
        <f t="shared" si="16"/>
        <v>0</v>
      </c>
      <c r="AL89" s="88"/>
      <c r="AM89" s="89">
        <f t="shared" si="17"/>
        <v>0</v>
      </c>
      <c r="AN89" s="88"/>
      <c r="AO89" s="89">
        <f t="shared" si="18"/>
        <v>0</v>
      </c>
      <c r="AP89" s="88"/>
      <c r="AQ89" s="89">
        <f t="shared" si="19"/>
        <v>0</v>
      </c>
      <c r="AR89" s="88"/>
      <c r="AS89" s="89">
        <f t="shared" si="20"/>
        <v>0</v>
      </c>
      <c r="AT89" s="88"/>
      <c r="AU89" s="89">
        <f t="shared" si="21"/>
        <v>0</v>
      </c>
      <c r="AV89" s="88"/>
      <c r="AW89" s="89">
        <f t="shared" si="22"/>
        <v>0</v>
      </c>
      <c r="AX89" s="88"/>
      <c r="AY89" s="89">
        <f t="shared" si="23"/>
        <v>0</v>
      </c>
      <c r="AZ89" s="88"/>
      <c r="BA89" s="89">
        <f t="shared" si="24"/>
        <v>0</v>
      </c>
      <c r="BB89" s="88"/>
      <c r="BC89" s="89">
        <f t="shared" si="25"/>
        <v>0</v>
      </c>
      <c r="BD89" s="88"/>
      <c r="BE89" s="89">
        <f t="shared" si="26"/>
        <v>0</v>
      </c>
      <c r="BF89" s="88"/>
      <c r="BG89" s="89">
        <f t="shared" si="27"/>
        <v>0</v>
      </c>
      <c r="BH89" s="88"/>
      <c r="BI89" s="89">
        <f t="shared" si="28"/>
        <v>0</v>
      </c>
      <c r="BJ89" s="88"/>
      <c r="BK89" s="89">
        <f t="shared" si="29"/>
        <v>0</v>
      </c>
      <c r="BL89" s="102"/>
      <c r="BM89" s="5">
        <f t="shared" si="31"/>
        <v>0</v>
      </c>
      <c r="BN89" s="14">
        <f t="shared" si="30"/>
        <v>0</v>
      </c>
      <c r="BO89" s="91">
        <f t="shared" si="32"/>
        <v>0</v>
      </c>
      <c r="BP89" s="15">
        <f t="shared" si="33"/>
        <v>2</v>
      </c>
      <c r="BQ89" s="5">
        <f t="shared" si="34"/>
        <v>0</v>
      </c>
      <c r="BR89" s="240" t="str">
        <f t="shared" si="35"/>
        <v/>
      </c>
      <c r="BS89" s="240" t="str">
        <f t="shared" si="37"/>
        <v/>
      </c>
      <c r="BT89" s="240"/>
      <c r="BU89" s="82"/>
      <c r="BV89" s="82"/>
      <c r="BW89" s="82"/>
      <c r="BX89" s="82"/>
      <c r="BY89" s="21"/>
    </row>
    <row r="90" spans="1:94" ht="12.75" customHeight="1" x14ac:dyDescent="0.2">
      <c r="A90" s="3"/>
      <c r="B90" s="5">
        <f t="shared" si="36"/>
        <v>33</v>
      </c>
      <c r="C90" s="278"/>
      <c r="D90" s="279"/>
      <c r="E90" s="22"/>
      <c r="F90" s="88"/>
      <c r="G90" s="89">
        <f t="shared" si="1"/>
        <v>0</v>
      </c>
      <c r="H90" s="88"/>
      <c r="I90" s="89">
        <f t="shared" si="2"/>
        <v>0</v>
      </c>
      <c r="J90" s="88"/>
      <c r="K90" s="89">
        <f t="shared" si="3"/>
        <v>0</v>
      </c>
      <c r="L90" s="88"/>
      <c r="M90" s="89">
        <f t="shared" si="4"/>
        <v>0</v>
      </c>
      <c r="N90" s="88"/>
      <c r="O90" s="89">
        <f t="shared" si="5"/>
        <v>0</v>
      </c>
      <c r="P90" s="88"/>
      <c r="Q90" s="89">
        <f t="shared" si="6"/>
        <v>0</v>
      </c>
      <c r="R90" s="88"/>
      <c r="S90" s="89">
        <f t="shared" si="7"/>
        <v>0</v>
      </c>
      <c r="T90" s="88"/>
      <c r="U90" s="89">
        <f t="shared" si="8"/>
        <v>0</v>
      </c>
      <c r="V90" s="88"/>
      <c r="W90" s="89">
        <f t="shared" si="9"/>
        <v>0</v>
      </c>
      <c r="X90" s="88"/>
      <c r="Y90" s="89">
        <f t="shared" si="10"/>
        <v>0</v>
      </c>
      <c r="Z90" s="88"/>
      <c r="AA90" s="89">
        <f t="shared" si="11"/>
        <v>0</v>
      </c>
      <c r="AB90" s="88"/>
      <c r="AC90" s="89">
        <f t="shared" si="12"/>
        <v>0</v>
      </c>
      <c r="AD90" s="88"/>
      <c r="AE90" s="89">
        <f t="shared" si="13"/>
        <v>0</v>
      </c>
      <c r="AF90" s="88"/>
      <c r="AG90" s="89">
        <f t="shared" si="14"/>
        <v>0</v>
      </c>
      <c r="AH90" s="88"/>
      <c r="AI90" s="89">
        <f t="shared" si="15"/>
        <v>0</v>
      </c>
      <c r="AJ90" s="88"/>
      <c r="AK90" s="89">
        <f t="shared" si="16"/>
        <v>0</v>
      </c>
      <c r="AL90" s="88"/>
      <c r="AM90" s="89">
        <f t="shared" si="17"/>
        <v>0</v>
      </c>
      <c r="AN90" s="88"/>
      <c r="AO90" s="89">
        <f t="shared" si="18"/>
        <v>0</v>
      </c>
      <c r="AP90" s="88"/>
      <c r="AQ90" s="89">
        <f t="shared" si="19"/>
        <v>0</v>
      </c>
      <c r="AR90" s="88"/>
      <c r="AS90" s="89">
        <f t="shared" si="20"/>
        <v>0</v>
      </c>
      <c r="AT90" s="88"/>
      <c r="AU90" s="89">
        <f t="shared" si="21"/>
        <v>0</v>
      </c>
      <c r="AV90" s="88"/>
      <c r="AW90" s="89">
        <f t="shared" si="22"/>
        <v>0</v>
      </c>
      <c r="AX90" s="88"/>
      <c r="AY90" s="89">
        <f t="shared" si="23"/>
        <v>0</v>
      </c>
      <c r="AZ90" s="88"/>
      <c r="BA90" s="89">
        <f t="shared" si="24"/>
        <v>0</v>
      </c>
      <c r="BB90" s="88"/>
      <c r="BC90" s="89">
        <f t="shared" si="25"/>
        <v>0</v>
      </c>
      <c r="BD90" s="88"/>
      <c r="BE90" s="89">
        <f t="shared" si="26"/>
        <v>0</v>
      </c>
      <c r="BF90" s="88"/>
      <c r="BG90" s="89">
        <f t="shared" si="27"/>
        <v>0</v>
      </c>
      <c r="BH90" s="88"/>
      <c r="BI90" s="89">
        <f t="shared" si="28"/>
        <v>0</v>
      </c>
      <c r="BJ90" s="88"/>
      <c r="BK90" s="89">
        <f t="shared" si="29"/>
        <v>0</v>
      </c>
      <c r="BL90" s="102"/>
      <c r="BM90" s="5">
        <f t="shared" si="31"/>
        <v>0</v>
      </c>
      <c r="BN90" s="14">
        <f t="shared" si="30"/>
        <v>0</v>
      </c>
      <c r="BO90" s="91">
        <f t="shared" si="32"/>
        <v>0</v>
      </c>
      <c r="BP90" s="15">
        <f t="shared" si="33"/>
        <v>2</v>
      </c>
      <c r="BQ90" s="5">
        <f t="shared" si="34"/>
        <v>0</v>
      </c>
      <c r="BR90" s="240" t="str">
        <f t="shared" si="35"/>
        <v/>
      </c>
      <c r="BS90" s="240" t="str">
        <f t="shared" si="37"/>
        <v/>
      </c>
      <c r="BT90" s="240"/>
      <c r="BU90" s="82"/>
      <c r="BV90" s="82"/>
      <c r="BW90" s="82"/>
      <c r="BX90" s="82"/>
      <c r="BY90" s="21"/>
    </row>
    <row r="91" spans="1:94" ht="12.75" customHeight="1" x14ac:dyDescent="0.2">
      <c r="A91" s="3"/>
      <c r="B91" s="5">
        <f t="shared" si="36"/>
        <v>34</v>
      </c>
      <c r="C91" s="304"/>
      <c r="D91" s="305"/>
      <c r="E91" s="22"/>
      <c r="F91" s="88"/>
      <c r="G91" s="89">
        <f t="shared" si="1"/>
        <v>0</v>
      </c>
      <c r="H91" s="88"/>
      <c r="I91" s="89">
        <f t="shared" si="2"/>
        <v>0</v>
      </c>
      <c r="J91" s="88"/>
      <c r="K91" s="89">
        <f t="shared" si="3"/>
        <v>0</v>
      </c>
      <c r="L91" s="88"/>
      <c r="M91" s="89">
        <f t="shared" si="4"/>
        <v>0</v>
      </c>
      <c r="N91" s="88"/>
      <c r="O91" s="89">
        <f t="shared" si="5"/>
        <v>0</v>
      </c>
      <c r="P91" s="88"/>
      <c r="Q91" s="89">
        <f t="shared" si="6"/>
        <v>0</v>
      </c>
      <c r="R91" s="88"/>
      <c r="S91" s="89">
        <f t="shared" si="7"/>
        <v>0</v>
      </c>
      <c r="T91" s="88"/>
      <c r="U91" s="89">
        <f t="shared" si="8"/>
        <v>0</v>
      </c>
      <c r="V91" s="88"/>
      <c r="W91" s="89">
        <f t="shared" si="9"/>
        <v>0</v>
      </c>
      <c r="X91" s="88"/>
      <c r="Y91" s="89">
        <f t="shared" si="10"/>
        <v>0</v>
      </c>
      <c r="Z91" s="88"/>
      <c r="AA91" s="89">
        <f t="shared" si="11"/>
        <v>0</v>
      </c>
      <c r="AB91" s="88"/>
      <c r="AC91" s="89">
        <f t="shared" si="12"/>
        <v>0</v>
      </c>
      <c r="AD91" s="88"/>
      <c r="AE91" s="89">
        <f t="shared" si="13"/>
        <v>0</v>
      </c>
      <c r="AF91" s="88"/>
      <c r="AG91" s="89">
        <f t="shared" si="14"/>
        <v>0</v>
      </c>
      <c r="AH91" s="88"/>
      <c r="AI91" s="89">
        <f t="shared" si="15"/>
        <v>0</v>
      </c>
      <c r="AJ91" s="88"/>
      <c r="AK91" s="89">
        <f t="shared" si="16"/>
        <v>0</v>
      </c>
      <c r="AL91" s="88"/>
      <c r="AM91" s="89">
        <f t="shared" si="17"/>
        <v>0</v>
      </c>
      <c r="AN91" s="88"/>
      <c r="AO91" s="89">
        <f t="shared" si="18"/>
        <v>0</v>
      </c>
      <c r="AP91" s="88"/>
      <c r="AQ91" s="89">
        <f t="shared" si="19"/>
        <v>0</v>
      </c>
      <c r="AR91" s="88"/>
      <c r="AS91" s="89">
        <f t="shared" si="20"/>
        <v>0</v>
      </c>
      <c r="AT91" s="88"/>
      <c r="AU91" s="89">
        <f t="shared" si="21"/>
        <v>0</v>
      </c>
      <c r="AV91" s="88"/>
      <c r="AW91" s="89">
        <f t="shared" si="22"/>
        <v>0</v>
      </c>
      <c r="AX91" s="88"/>
      <c r="AY91" s="89">
        <f t="shared" si="23"/>
        <v>0</v>
      </c>
      <c r="AZ91" s="88"/>
      <c r="BA91" s="89">
        <f t="shared" si="24"/>
        <v>0</v>
      </c>
      <c r="BB91" s="88"/>
      <c r="BC91" s="89">
        <f t="shared" si="25"/>
        <v>0</v>
      </c>
      <c r="BD91" s="88"/>
      <c r="BE91" s="89">
        <f t="shared" si="26"/>
        <v>0</v>
      </c>
      <c r="BF91" s="88"/>
      <c r="BG91" s="89">
        <f t="shared" si="27"/>
        <v>0</v>
      </c>
      <c r="BH91" s="88"/>
      <c r="BI91" s="89">
        <f t="shared" si="28"/>
        <v>0</v>
      </c>
      <c r="BJ91" s="88"/>
      <c r="BK91" s="89">
        <f t="shared" si="29"/>
        <v>0</v>
      </c>
      <c r="BL91" s="102"/>
      <c r="BM91" s="5">
        <f t="shared" si="31"/>
        <v>0</v>
      </c>
      <c r="BN91" s="14">
        <f t="shared" si="30"/>
        <v>0</v>
      </c>
      <c r="BO91" s="91">
        <f t="shared" si="32"/>
        <v>0</v>
      </c>
      <c r="BP91" s="15">
        <f t="shared" si="33"/>
        <v>2</v>
      </c>
      <c r="BQ91" s="5">
        <f t="shared" si="34"/>
        <v>0</v>
      </c>
      <c r="BR91" s="240" t="str">
        <f t="shared" si="35"/>
        <v/>
      </c>
      <c r="BS91" s="240" t="str">
        <f t="shared" si="37"/>
        <v/>
      </c>
      <c r="BT91" s="240"/>
      <c r="BU91" s="82"/>
      <c r="BV91" s="82"/>
      <c r="BW91" s="82"/>
      <c r="BX91" s="82"/>
      <c r="BY91" s="21"/>
    </row>
    <row r="92" spans="1:94" ht="12.75" customHeight="1" x14ac:dyDescent="0.2">
      <c r="A92" s="3"/>
      <c r="B92" s="5">
        <f t="shared" si="36"/>
        <v>35</v>
      </c>
      <c r="C92" s="304"/>
      <c r="D92" s="305"/>
      <c r="E92" s="22"/>
      <c r="F92" s="88"/>
      <c r="G92" s="89">
        <f t="shared" si="1"/>
        <v>0</v>
      </c>
      <c r="H92" s="88"/>
      <c r="I92" s="89">
        <f t="shared" si="2"/>
        <v>0</v>
      </c>
      <c r="J92" s="88"/>
      <c r="K92" s="89">
        <f t="shared" si="3"/>
        <v>0</v>
      </c>
      <c r="L92" s="88"/>
      <c r="M92" s="89">
        <f t="shared" si="4"/>
        <v>0</v>
      </c>
      <c r="N92" s="88"/>
      <c r="O92" s="89">
        <f t="shared" si="5"/>
        <v>0</v>
      </c>
      <c r="P92" s="88"/>
      <c r="Q92" s="89">
        <f t="shared" si="6"/>
        <v>0</v>
      </c>
      <c r="R92" s="88"/>
      <c r="S92" s="89">
        <f t="shared" si="7"/>
        <v>0</v>
      </c>
      <c r="T92" s="88"/>
      <c r="U92" s="89">
        <f t="shared" si="8"/>
        <v>0</v>
      </c>
      <c r="V92" s="88"/>
      <c r="W92" s="89">
        <f t="shared" si="9"/>
        <v>0</v>
      </c>
      <c r="X92" s="88"/>
      <c r="Y92" s="89">
        <f t="shared" si="10"/>
        <v>0</v>
      </c>
      <c r="Z92" s="88"/>
      <c r="AA92" s="89">
        <f t="shared" si="11"/>
        <v>0</v>
      </c>
      <c r="AB92" s="88"/>
      <c r="AC92" s="89">
        <f t="shared" si="12"/>
        <v>0</v>
      </c>
      <c r="AD92" s="88"/>
      <c r="AE92" s="89">
        <f t="shared" si="13"/>
        <v>0</v>
      </c>
      <c r="AF92" s="88"/>
      <c r="AG92" s="89">
        <f t="shared" si="14"/>
        <v>0</v>
      </c>
      <c r="AH92" s="88"/>
      <c r="AI92" s="89">
        <f t="shared" si="15"/>
        <v>0</v>
      </c>
      <c r="AJ92" s="88"/>
      <c r="AK92" s="89">
        <f t="shared" si="16"/>
        <v>0</v>
      </c>
      <c r="AL92" s="88"/>
      <c r="AM92" s="89">
        <f t="shared" si="17"/>
        <v>0</v>
      </c>
      <c r="AN92" s="88"/>
      <c r="AO92" s="89">
        <f t="shared" si="18"/>
        <v>0</v>
      </c>
      <c r="AP92" s="88"/>
      <c r="AQ92" s="89">
        <f t="shared" si="19"/>
        <v>0</v>
      </c>
      <c r="AR92" s="88"/>
      <c r="AS92" s="89">
        <f t="shared" si="20"/>
        <v>0</v>
      </c>
      <c r="AT92" s="88"/>
      <c r="AU92" s="89">
        <f t="shared" si="21"/>
        <v>0</v>
      </c>
      <c r="AV92" s="88"/>
      <c r="AW92" s="89">
        <f t="shared" si="22"/>
        <v>0</v>
      </c>
      <c r="AX92" s="88"/>
      <c r="AY92" s="89">
        <f t="shared" si="23"/>
        <v>0</v>
      </c>
      <c r="AZ92" s="88"/>
      <c r="BA92" s="89">
        <f t="shared" si="24"/>
        <v>0</v>
      </c>
      <c r="BB92" s="88"/>
      <c r="BC92" s="89">
        <f t="shared" si="25"/>
        <v>0</v>
      </c>
      <c r="BD92" s="88"/>
      <c r="BE92" s="89">
        <f t="shared" si="26"/>
        <v>0</v>
      </c>
      <c r="BF92" s="88"/>
      <c r="BG92" s="89">
        <f t="shared" si="27"/>
        <v>0</v>
      </c>
      <c r="BH92" s="88"/>
      <c r="BI92" s="89">
        <f t="shared" si="28"/>
        <v>0</v>
      </c>
      <c r="BJ92" s="88"/>
      <c r="BK92" s="89">
        <f t="shared" si="29"/>
        <v>0</v>
      </c>
      <c r="BL92" s="102"/>
      <c r="BM92" s="5">
        <f t="shared" si="31"/>
        <v>0</v>
      </c>
      <c r="BN92" s="14">
        <f t="shared" si="30"/>
        <v>0</v>
      </c>
      <c r="BO92" s="91">
        <f t="shared" si="32"/>
        <v>0</v>
      </c>
      <c r="BP92" s="15">
        <f t="shared" si="33"/>
        <v>2</v>
      </c>
      <c r="BQ92" s="5">
        <f t="shared" si="34"/>
        <v>0</v>
      </c>
      <c r="BR92" s="240" t="str">
        <f t="shared" si="35"/>
        <v/>
      </c>
      <c r="BS92" s="240" t="str">
        <f t="shared" si="37"/>
        <v/>
      </c>
      <c r="BT92" s="240"/>
      <c r="BU92" s="82"/>
      <c r="BV92" s="82"/>
      <c r="BW92" s="82"/>
      <c r="BX92" s="82"/>
      <c r="BY92" s="21"/>
    </row>
    <row r="93" spans="1:94" ht="12.75" customHeight="1" x14ac:dyDescent="0.2">
      <c r="A93" s="3"/>
      <c r="B93" s="5">
        <f t="shared" si="36"/>
        <v>36</v>
      </c>
      <c r="C93" s="304"/>
      <c r="D93" s="305"/>
      <c r="E93" s="22"/>
      <c r="F93" s="88"/>
      <c r="G93" s="89">
        <f t="shared" si="1"/>
        <v>0</v>
      </c>
      <c r="H93" s="88"/>
      <c r="I93" s="89">
        <f t="shared" si="2"/>
        <v>0</v>
      </c>
      <c r="J93" s="88"/>
      <c r="K93" s="89">
        <f t="shared" si="3"/>
        <v>0</v>
      </c>
      <c r="L93" s="88"/>
      <c r="M93" s="89">
        <f t="shared" si="4"/>
        <v>0</v>
      </c>
      <c r="N93" s="88"/>
      <c r="O93" s="89">
        <f t="shared" si="5"/>
        <v>0</v>
      </c>
      <c r="P93" s="88"/>
      <c r="Q93" s="89">
        <f t="shared" si="6"/>
        <v>0</v>
      </c>
      <c r="R93" s="88"/>
      <c r="S93" s="89">
        <f t="shared" si="7"/>
        <v>0</v>
      </c>
      <c r="T93" s="88"/>
      <c r="U93" s="89">
        <f t="shared" si="8"/>
        <v>0</v>
      </c>
      <c r="V93" s="88"/>
      <c r="W93" s="89">
        <f t="shared" si="9"/>
        <v>0</v>
      </c>
      <c r="X93" s="88"/>
      <c r="Y93" s="89">
        <f t="shared" si="10"/>
        <v>0</v>
      </c>
      <c r="Z93" s="88"/>
      <c r="AA93" s="89">
        <f t="shared" si="11"/>
        <v>0</v>
      </c>
      <c r="AB93" s="88"/>
      <c r="AC93" s="89">
        <f t="shared" si="12"/>
        <v>0</v>
      </c>
      <c r="AD93" s="88"/>
      <c r="AE93" s="89">
        <f t="shared" si="13"/>
        <v>0</v>
      </c>
      <c r="AF93" s="88"/>
      <c r="AG93" s="89">
        <f t="shared" si="14"/>
        <v>0</v>
      </c>
      <c r="AH93" s="88"/>
      <c r="AI93" s="89">
        <f t="shared" si="15"/>
        <v>0</v>
      </c>
      <c r="AJ93" s="88"/>
      <c r="AK93" s="89">
        <f t="shared" si="16"/>
        <v>0</v>
      </c>
      <c r="AL93" s="88"/>
      <c r="AM93" s="89">
        <f t="shared" si="17"/>
        <v>0</v>
      </c>
      <c r="AN93" s="88"/>
      <c r="AO93" s="89">
        <f t="shared" si="18"/>
        <v>0</v>
      </c>
      <c r="AP93" s="88"/>
      <c r="AQ93" s="89">
        <f t="shared" si="19"/>
        <v>0</v>
      </c>
      <c r="AR93" s="88"/>
      <c r="AS93" s="89">
        <f t="shared" si="20"/>
        <v>0</v>
      </c>
      <c r="AT93" s="88"/>
      <c r="AU93" s="89">
        <f t="shared" si="21"/>
        <v>0</v>
      </c>
      <c r="AV93" s="88"/>
      <c r="AW93" s="89">
        <f t="shared" si="22"/>
        <v>0</v>
      </c>
      <c r="AX93" s="88"/>
      <c r="AY93" s="89">
        <f t="shared" si="23"/>
        <v>0</v>
      </c>
      <c r="AZ93" s="88"/>
      <c r="BA93" s="89">
        <f t="shared" si="24"/>
        <v>0</v>
      </c>
      <c r="BB93" s="88"/>
      <c r="BC93" s="89">
        <f t="shared" si="25"/>
        <v>0</v>
      </c>
      <c r="BD93" s="88"/>
      <c r="BE93" s="89">
        <f t="shared" si="26"/>
        <v>0</v>
      </c>
      <c r="BF93" s="88"/>
      <c r="BG93" s="89">
        <f t="shared" si="27"/>
        <v>0</v>
      </c>
      <c r="BH93" s="88"/>
      <c r="BI93" s="89">
        <f t="shared" si="28"/>
        <v>0</v>
      </c>
      <c r="BJ93" s="88"/>
      <c r="BK93" s="89">
        <f t="shared" si="29"/>
        <v>0</v>
      </c>
      <c r="BL93" s="102"/>
      <c r="BM93" s="5">
        <f t="shared" si="31"/>
        <v>0</v>
      </c>
      <c r="BN93" s="14">
        <f t="shared" si="30"/>
        <v>0</v>
      </c>
      <c r="BO93" s="91">
        <f t="shared" si="32"/>
        <v>0</v>
      </c>
      <c r="BP93" s="15">
        <f t="shared" si="33"/>
        <v>2</v>
      </c>
      <c r="BQ93" s="5">
        <f t="shared" si="34"/>
        <v>0</v>
      </c>
      <c r="BR93" s="240" t="str">
        <f t="shared" si="35"/>
        <v/>
      </c>
      <c r="BS93" s="240" t="str">
        <f t="shared" si="37"/>
        <v/>
      </c>
      <c r="BT93" s="240"/>
      <c r="BU93" s="82"/>
      <c r="BV93" s="82"/>
      <c r="BW93" s="82"/>
      <c r="BX93" s="82"/>
      <c r="BY93" s="21"/>
    </row>
    <row r="94" spans="1:94" ht="12.75" customHeight="1" x14ac:dyDescent="0.2">
      <c r="A94" s="3"/>
      <c r="B94" s="5">
        <f t="shared" si="36"/>
        <v>37</v>
      </c>
      <c r="C94" s="304"/>
      <c r="D94" s="305"/>
      <c r="E94" s="22"/>
      <c r="F94" s="88"/>
      <c r="G94" s="89">
        <f t="shared" si="1"/>
        <v>0</v>
      </c>
      <c r="H94" s="88"/>
      <c r="I94" s="89">
        <f t="shared" si="2"/>
        <v>0</v>
      </c>
      <c r="J94" s="88"/>
      <c r="K94" s="89">
        <f t="shared" si="3"/>
        <v>0</v>
      </c>
      <c r="L94" s="88"/>
      <c r="M94" s="89">
        <f t="shared" si="4"/>
        <v>0</v>
      </c>
      <c r="N94" s="88"/>
      <c r="O94" s="89">
        <f t="shared" si="5"/>
        <v>0</v>
      </c>
      <c r="P94" s="88"/>
      <c r="Q94" s="89">
        <f t="shared" si="6"/>
        <v>0</v>
      </c>
      <c r="R94" s="88"/>
      <c r="S94" s="89">
        <f t="shared" si="7"/>
        <v>0</v>
      </c>
      <c r="T94" s="88"/>
      <c r="U94" s="89">
        <f t="shared" si="8"/>
        <v>0</v>
      </c>
      <c r="V94" s="88"/>
      <c r="W94" s="89">
        <f t="shared" si="9"/>
        <v>0</v>
      </c>
      <c r="X94" s="88"/>
      <c r="Y94" s="89">
        <f t="shared" si="10"/>
        <v>0</v>
      </c>
      <c r="Z94" s="88"/>
      <c r="AA94" s="89">
        <f t="shared" si="11"/>
        <v>0</v>
      </c>
      <c r="AB94" s="88"/>
      <c r="AC94" s="89">
        <f t="shared" si="12"/>
        <v>0</v>
      </c>
      <c r="AD94" s="88"/>
      <c r="AE94" s="89">
        <f t="shared" si="13"/>
        <v>0</v>
      </c>
      <c r="AF94" s="88"/>
      <c r="AG94" s="89">
        <f t="shared" si="14"/>
        <v>0</v>
      </c>
      <c r="AH94" s="88"/>
      <c r="AI94" s="89">
        <f t="shared" si="15"/>
        <v>0</v>
      </c>
      <c r="AJ94" s="88"/>
      <c r="AK94" s="89">
        <f t="shared" si="16"/>
        <v>0</v>
      </c>
      <c r="AL94" s="88"/>
      <c r="AM94" s="89">
        <f t="shared" si="17"/>
        <v>0</v>
      </c>
      <c r="AN94" s="88"/>
      <c r="AO94" s="89">
        <f t="shared" si="18"/>
        <v>0</v>
      </c>
      <c r="AP94" s="88"/>
      <c r="AQ94" s="89">
        <f t="shared" si="19"/>
        <v>0</v>
      </c>
      <c r="AR94" s="88"/>
      <c r="AS94" s="89">
        <f t="shared" si="20"/>
        <v>0</v>
      </c>
      <c r="AT94" s="88"/>
      <c r="AU94" s="89">
        <f t="shared" si="21"/>
        <v>0</v>
      </c>
      <c r="AV94" s="88"/>
      <c r="AW94" s="89">
        <f t="shared" si="22"/>
        <v>0</v>
      </c>
      <c r="AX94" s="88"/>
      <c r="AY94" s="89">
        <f t="shared" si="23"/>
        <v>0</v>
      </c>
      <c r="AZ94" s="88"/>
      <c r="BA94" s="89">
        <f t="shared" si="24"/>
        <v>0</v>
      </c>
      <c r="BB94" s="88"/>
      <c r="BC94" s="89">
        <f t="shared" si="25"/>
        <v>0</v>
      </c>
      <c r="BD94" s="88"/>
      <c r="BE94" s="89">
        <f t="shared" si="26"/>
        <v>0</v>
      </c>
      <c r="BF94" s="88"/>
      <c r="BG94" s="89">
        <f t="shared" si="27"/>
        <v>0</v>
      </c>
      <c r="BH94" s="88"/>
      <c r="BI94" s="89">
        <f t="shared" si="28"/>
        <v>0</v>
      </c>
      <c r="BJ94" s="88"/>
      <c r="BK94" s="89">
        <f t="shared" si="29"/>
        <v>0</v>
      </c>
      <c r="BL94" s="102"/>
      <c r="BM94" s="5">
        <f t="shared" si="31"/>
        <v>0</v>
      </c>
      <c r="BN94" s="14">
        <f t="shared" si="30"/>
        <v>0</v>
      </c>
      <c r="BO94" s="91">
        <f t="shared" si="32"/>
        <v>0</v>
      </c>
      <c r="BP94" s="15">
        <f t="shared" si="33"/>
        <v>2</v>
      </c>
      <c r="BQ94" s="5">
        <f t="shared" si="34"/>
        <v>0</v>
      </c>
      <c r="BR94" s="240" t="str">
        <f t="shared" si="35"/>
        <v/>
      </c>
      <c r="BS94" s="240" t="str">
        <f t="shared" si="37"/>
        <v/>
      </c>
      <c r="BT94" s="240"/>
      <c r="BU94" s="82"/>
      <c r="BV94" s="82"/>
      <c r="BW94" s="82"/>
      <c r="BX94" s="82"/>
      <c r="BY94" s="21"/>
    </row>
    <row r="95" spans="1:94" ht="12.75" customHeight="1" x14ac:dyDescent="0.2">
      <c r="A95" s="3"/>
      <c r="B95" s="5">
        <f t="shared" si="36"/>
        <v>38</v>
      </c>
      <c r="C95" s="304"/>
      <c r="D95" s="305"/>
      <c r="E95" s="22"/>
      <c r="F95" s="88"/>
      <c r="G95" s="89">
        <f t="shared" si="1"/>
        <v>0</v>
      </c>
      <c r="H95" s="88"/>
      <c r="I95" s="89">
        <f t="shared" si="2"/>
        <v>0</v>
      </c>
      <c r="J95" s="88"/>
      <c r="K95" s="89">
        <f t="shared" si="3"/>
        <v>0</v>
      </c>
      <c r="L95" s="88"/>
      <c r="M95" s="89">
        <f t="shared" si="4"/>
        <v>0</v>
      </c>
      <c r="N95" s="88"/>
      <c r="O95" s="89">
        <f t="shared" si="5"/>
        <v>0</v>
      </c>
      <c r="P95" s="88"/>
      <c r="Q95" s="89">
        <f t="shared" si="6"/>
        <v>0</v>
      </c>
      <c r="R95" s="88"/>
      <c r="S95" s="89">
        <f t="shared" si="7"/>
        <v>0</v>
      </c>
      <c r="T95" s="88"/>
      <c r="U95" s="89">
        <f t="shared" si="8"/>
        <v>0</v>
      </c>
      <c r="V95" s="88"/>
      <c r="W95" s="89">
        <f t="shared" si="9"/>
        <v>0</v>
      </c>
      <c r="X95" s="88"/>
      <c r="Y95" s="89">
        <f t="shared" si="10"/>
        <v>0</v>
      </c>
      <c r="Z95" s="88"/>
      <c r="AA95" s="89">
        <f t="shared" si="11"/>
        <v>0</v>
      </c>
      <c r="AB95" s="88"/>
      <c r="AC95" s="89">
        <f t="shared" si="12"/>
        <v>0</v>
      </c>
      <c r="AD95" s="88"/>
      <c r="AE95" s="89">
        <f t="shared" si="13"/>
        <v>0</v>
      </c>
      <c r="AF95" s="88"/>
      <c r="AG95" s="89">
        <f t="shared" si="14"/>
        <v>0</v>
      </c>
      <c r="AH95" s="88"/>
      <c r="AI95" s="89">
        <f t="shared" si="15"/>
        <v>0</v>
      </c>
      <c r="AJ95" s="88"/>
      <c r="AK95" s="89">
        <f t="shared" si="16"/>
        <v>0</v>
      </c>
      <c r="AL95" s="88"/>
      <c r="AM95" s="89">
        <f t="shared" si="17"/>
        <v>0</v>
      </c>
      <c r="AN95" s="88"/>
      <c r="AO95" s="89">
        <f t="shared" si="18"/>
        <v>0</v>
      </c>
      <c r="AP95" s="88"/>
      <c r="AQ95" s="89">
        <f t="shared" si="19"/>
        <v>0</v>
      </c>
      <c r="AR95" s="88"/>
      <c r="AS95" s="89">
        <f t="shared" si="20"/>
        <v>0</v>
      </c>
      <c r="AT95" s="88"/>
      <c r="AU95" s="89">
        <f t="shared" si="21"/>
        <v>0</v>
      </c>
      <c r="AV95" s="88"/>
      <c r="AW95" s="89">
        <f t="shared" si="22"/>
        <v>0</v>
      </c>
      <c r="AX95" s="88"/>
      <c r="AY95" s="89">
        <f t="shared" si="23"/>
        <v>0</v>
      </c>
      <c r="AZ95" s="88"/>
      <c r="BA95" s="89">
        <f t="shared" si="24"/>
        <v>0</v>
      </c>
      <c r="BB95" s="88"/>
      <c r="BC95" s="89">
        <f t="shared" si="25"/>
        <v>0</v>
      </c>
      <c r="BD95" s="88"/>
      <c r="BE95" s="89">
        <f t="shared" si="26"/>
        <v>0</v>
      </c>
      <c r="BF95" s="88"/>
      <c r="BG95" s="89">
        <f t="shared" si="27"/>
        <v>0</v>
      </c>
      <c r="BH95" s="88"/>
      <c r="BI95" s="89">
        <f t="shared" si="28"/>
        <v>0</v>
      </c>
      <c r="BJ95" s="88"/>
      <c r="BK95" s="89">
        <f t="shared" si="29"/>
        <v>0</v>
      </c>
      <c r="BL95" s="102"/>
      <c r="BM95" s="5">
        <f t="shared" si="31"/>
        <v>0</v>
      </c>
      <c r="BN95" s="14">
        <f t="shared" si="30"/>
        <v>0</v>
      </c>
      <c r="BO95" s="91">
        <f t="shared" si="32"/>
        <v>0</v>
      </c>
      <c r="BP95" s="15">
        <f t="shared" si="33"/>
        <v>2</v>
      </c>
      <c r="BQ95" s="5">
        <f t="shared" si="34"/>
        <v>0</v>
      </c>
      <c r="BR95" s="240" t="str">
        <f t="shared" si="35"/>
        <v/>
      </c>
      <c r="BS95" s="240" t="str">
        <f t="shared" si="37"/>
        <v/>
      </c>
      <c r="BT95" s="240"/>
      <c r="BU95" s="82"/>
      <c r="BV95" s="82"/>
      <c r="BW95" s="82"/>
      <c r="BX95" s="82"/>
      <c r="BY95" s="21"/>
    </row>
    <row r="96" spans="1:94" ht="12.75" customHeight="1" x14ac:dyDescent="0.2">
      <c r="A96" s="3"/>
      <c r="B96" s="5">
        <f t="shared" si="36"/>
        <v>39</v>
      </c>
      <c r="C96" s="304"/>
      <c r="D96" s="305"/>
      <c r="E96" s="22"/>
      <c r="F96" s="88"/>
      <c r="G96" s="89">
        <f t="shared" si="1"/>
        <v>0</v>
      </c>
      <c r="H96" s="88"/>
      <c r="I96" s="89">
        <f t="shared" si="2"/>
        <v>0</v>
      </c>
      <c r="J96" s="88"/>
      <c r="K96" s="89">
        <f t="shared" si="3"/>
        <v>0</v>
      </c>
      <c r="L96" s="88"/>
      <c r="M96" s="89">
        <f t="shared" si="4"/>
        <v>0</v>
      </c>
      <c r="N96" s="88"/>
      <c r="O96" s="89">
        <f t="shared" si="5"/>
        <v>0</v>
      </c>
      <c r="P96" s="88"/>
      <c r="Q96" s="89">
        <f t="shared" si="6"/>
        <v>0</v>
      </c>
      <c r="R96" s="88"/>
      <c r="S96" s="89">
        <f t="shared" si="7"/>
        <v>0</v>
      </c>
      <c r="T96" s="88"/>
      <c r="U96" s="89">
        <f t="shared" si="8"/>
        <v>0</v>
      </c>
      <c r="V96" s="88"/>
      <c r="W96" s="89">
        <f t="shared" si="9"/>
        <v>0</v>
      </c>
      <c r="X96" s="88"/>
      <c r="Y96" s="89">
        <f t="shared" si="10"/>
        <v>0</v>
      </c>
      <c r="Z96" s="88"/>
      <c r="AA96" s="89">
        <f t="shared" si="11"/>
        <v>0</v>
      </c>
      <c r="AB96" s="88"/>
      <c r="AC96" s="89">
        <f t="shared" si="12"/>
        <v>0</v>
      </c>
      <c r="AD96" s="88"/>
      <c r="AE96" s="89">
        <f t="shared" si="13"/>
        <v>0</v>
      </c>
      <c r="AF96" s="88"/>
      <c r="AG96" s="89">
        <f t="shared" si="14"/>
        <v>0</v>
      </c>
      <c r="AH96" s="88"/>
      <c r="AI96" s="89">
        <f t="shared" si="15"/>
        <v>0</v>
      </c>
      <c r="AJ96" s="88"/>
      <c r="AK96" s="89">
        <f t="shared" si="16"/>
        <v>0</v>
      </c>
      <c r="AL96" s="88"/>
      <c r="AM96" s="89">
        <f t="shared" si="17"/>
        <v>0</v>
      </c>
      <c r="AN96" s="88"/>
      <c r="AO96" s="89">
        <f t="shared" si="18"/>
        <v>0</v>
      </c>
      <c r="AP96" s="88"/>
      <c r="AQ96" s="89">
        <f t="shared" si="19"/>
        <v>0</v>
      </c>
      <c r="AR96" s="88"/>
      <c r="AS96" s="89">
        <f t="shared" si="20"/>
        <v>0</v>
      </c>
      <c r="AT96" s="88"/>
      <c r="AU96" s="89">
        <f t="shared" si="21"/>
        <v>0</v>
      </c>
      <c r="AV96" s="88"/>
      <c r="AW96" s="89">
        <f t="shared" si="22"/>
        <v>0</v>
      </c>
      <c r="AX96" s="88"/>
      <c r="AY96" s="89">
        <f t="shared" si="23"/>
        <v>0</v>
      </c>
      <c r="AZ96" s="88"/>
      <c r="BA96" s="89">
        <f t="shared" si="24"/>
        <v>0</v>
      </c>
      <c r="BB96" s="88"/>
      <c r="BC96" s="89">
        <f t="shared" si="25"/>
        <v>0</v>
      </c>
      <c r="BD96" s="88"/>
      <c r="BE96" s="89">
        <f t="shared" si="26"/>
        <v>0</v>
      </c>
      <c r="BF96" s="88"/>
      <c r="BG96" s="89">
        <f t="shared" si="27"/>
        <v>0</v>
      </c>
      <c r="BH96" s="88"/>
      <c r="BI96" s="89">
        <f t="shared" si="28"/>
        <v>0</v>
      </c>
      <c r="BJ96" s="88"/>
      <c r="BK96" s="89">
        <f t="shared" si="29"/>
        <v>0</v>
      </c>
      <c r="BL96" s="102"/>
      <c r="BM96" s="5">
        <f t="shared" si="31"/>
        <v>0</v>
      </c>
      <c r="BN96" s="14">
        <f t="shared" si="30"/>
        <v>0</v>
      </c>
      <c r="BO96" s="91">
        <f t="shared" si="32"/>
        <v>0</v>
      </c>
      <c r="BP96" s="15">
        <f t="shared" si="33"/>
        <v>2</v>
      </c>
      <c r="BQ96" s="5">
        <f t="shared" si="34"/>
        <v>0</v>
      </c>
      <c r="BR96" s="240" t="str">
        <f t="shared" si="35"/>
        <v/>
      </c>
      <c r="BS96" s="240" t="str">
        <f t="shared" si="37"/>
        <v/>
      </c>
      <c r="BT96" s="240"/>
      <c r="BU96" s="82"/>
      <c r="BV96" s="82"/>
      <c r="BW96" s="82"/>
      <c r="BX96" s="82"/>
      <c r="BY96" s="21"/>
    </row>
    <row r="97" spans="1:77" ht="12.75" customHeight="1" x14ac:dyDescent="0.2">
      <c r="A97" s="3"/>
      <c r="B97" s="5">
        <f t="shared" si="36"/>
        <v>40</v>
      </c>
      <c r="C97" s="304"/>
      <c r="D97" s="305"/>
      <c r="E97" s="22"/>
      <c r="F97" s="88"/>
      <c r="G97" s="89">
        <f t="shared" si="1"/>
        <v>0</v>
      </c>
      <c r="H97" s="88"/>
      <c r="I97" s="89">
        <f t="shared" si="2"/>
        <v>0</v>
      </c>
      <c r="J97" s="88"/>
      <c r="K97" s="89">
        <f t="shared" si="3"/>
        <v>0</v>
      </c>
      <c r="L97" s="88"/>
      <c r="M97" s="89">
        <f t="shared" si="4"/>
        <v>0</v>
      </c>
      <c r="N97" s="88"/>
      <c r="O97" s="89">
        <f t="shared" si="5"/>
        <v>0</v>
      </c>
      <c r="P97" s="88"/>
      <c r="Q97" s="89">
        <f t="shared" si="6"/>
        <v>0</v>
      </c>
      <c r="R97" s="88"/>
      <c r="S97" s="89">
        <f t="shared" si="7"/>
        <v>0</v>
      </c>
      <c r="T97" s="88"/>
      <c r="U97" s="89">
        <f t="shared" si="8"/>
        <v>0</v>
      </c>
      <c r="V97" s="88"/>
      <c r="W97" s="89">
        <f t="shared" si="9"/>
        <v>0</v>
      </c>
      <c r="X97" s="88"/>
      <c r="Y97" s="89">
        <f t="shared" si="10"/>
        <v>0</v>
      </c>
      <c r="Z97" s="88"/>
      <c r="AA97" s="89">
        <f t="shared" si="11"/>
        <v>0</v>
      </c>
      <c r="AB97" s="88"/>
      <c r="AC97" s="89">
        <f t="shared" si="12"/>
        <v>0</v>
      </c>
      <c r="AD97" s="88"/>
      <c r="AE97" s="89">
        <f t="shared" si="13"/>
        <v>0</v>
      </c>
      <c r="AF97" s="88"/>
      <c r="AG97" s="89">
        <f t="shared" si="14"/>
        <v>0</v>
      </c>
      <c r="AH97" s="88"/>
      <c r="AI97" s="89">
        <f t="shared" si="15"/>
        <v>0</v>
      </c>
      <c r="AJ97" s="88"/>
      <c r="AK97" s="89">
        <f t="shared" si="16"/>
        <v>0</v>
      </c>
      <c r="AL97" s="88"/>
      <c r="AM97" s="89">
        <f t="shared" si="17"/>
        <v>0</v>
      </c>
      <c r="AN97" s="88"/>
      <c r="AO97" s="89">
        <f t="shared" si="18"/>
        <v>0</v>
      </c>
      <c r="AP97" s="88"/>
      <c r="AQ97" s="89">
        <f t="shared" si="19"/>
        <v>0</v>
      </c>
      <c r="AR97" s="88"/>
      <c r="AS97" s="89">
        <f t="shared" si="20"/>
        <v>0</v>
      </c>
      <c r="AT97" s="88"/>
      <c r="AU97" s="89">
        <f t="shared" si="21"/>
        <v>0</v>
      </c>
      <c r="AV97" s="88"/>
      <c r="AW97" s="89">
        <f t="shared" si="22"/>
        <v>0</v>
      </c>
      <c r="AX97" s="88"/>
      <c r="AY97" s="89">
        <f t="shared" si="23"/>
        <v>0</v>
      </c>
      <c r="AZ97" s="88"/>
      <c r="BA97" s="89">
        <f t="shared" si="24"/>
        <v>0</v>
      </c>
      <c r="BB97" s="88"/>
      <c r="BC97" s="89">
        <f t="shared" si="25"/>
        <v>0</v>
      </c>
      <c r="BD97" s="88"/>
      <c r="BE97" s="89">
        <f t="shared" si="26"/>
        <v>0</v>
      </c>
      <c r="BF97" s="88"/>
      <c r="BG97" s="89">
        <f t="shared" si="27"/>
        <v>0</v>
      </c>
      <c r="BH97" s="88"/>
      <c r="BI97" s="89">
        <f t="shared" si="28"/>
        <v>0</v>
      </c>
      <c r="BJ97" s="88"/>
      <c r="BK97" s="89">
        <f t="shared" si="29"/>
        <v>0</v>
      </c>
      <c r="BL97" s="102"/>
      <c r="BM97" s="5">
        <f t="shared" si="31"/>
        <v>0</v>
      </c>
      <c r="BN97" s="14">
        <f t="shared" si="30"/>
        <v>0</v>
      </c>
      <c r="BO97" s="91">
        <f t="shared" si="32"/>
        <v>0</v>
      </c>
      <c r="BP97" s="15">
        <f t="shared" si="33"/>
        <v>2</v>
      </c>
      <c r="BQ97" s="5">
        <f t="shared" si="34"/>
        <v>0</v>
      </c>
      <c r="BR97" s="240" t="str">
        <f t="shared" si="35"/>
        <v/>
      </c>
      <c r="BS97" s="240" t="str">
        <f t="shared" si="37"/>
        <v/>
      </c>
      <c r="BT97" s="240"/>
      <c r="BU97" s="82"/>
      <c r="BV97" s="82"/>
      <c r="BW97" s="82"/>
      <c r="BX97" s="82"/>
      <c r="BY97" s="21"/>
    </row>
    <row r="98" spans="1:77" ht="12.75" customHeight="1" x14ac:dyDescent="0.2">
      <c r="A98" s="3"/>
      <c r="B98" s="5">
        <f t="shared" si="36"/>
        <v>41</v>
      </c>
      <c r="C98" s="304"/>
      <c r="D98" s="305"/>
      <c r="E98" s="22"/>
      <c r="F98" s="88"/>
      <c r="G98" s="89">
        <f t="shared" si="1"/>
        <v>0</v>
      </c>
      <c r="H98" s="88"/>
      <c r="I98" s="89">
        <f t="shared" si="2"/>
        <v>0</v>
      </c>
      <c r="J98" s="88"/>
      <c r="K98" s="89">
        <f t="shared" si="3"/>
        <v>0</v>
      </c>
      <c r="L98" s="88"/>
      <c r="M98" s="89">
        <f t="shared" si="4"/>
        <v>0</v>
      </c>
      <c r="N98" s="88"/>
      <c r="O98" s="89">
        <f t="shared" si="5"/>
        <v>0</v>
      </c>
      <c r="P98" s="88"/>
      <c r="Q98" s="89">
        <f t="shared" si="6"/>
        <v>0</v>
      </c>
      <c r="R98" s="88"/>
      <c r="S98" s="89">
        <f t="shared" si="7"/>
        <v>0</v>
      </c>
      <c r="T98" s="88"/>
      <c r="U98" s="89">
        <f t="shared" si="8"/>
        <v>0</v>
      </c>
      <c r="V98" s="88"/>
      <c r="W98" s="89">
        <f t="shared" si="9"/>
        <v>0</v>
      </c>
      <c r="X98" s="88"/>
      <c r="Y98" s="89">
        <f t="shared" si="10"/>
        <v>0</v>
      </c>
      <c r="Z98" s="88"/>
      <c r="AA98" s="89">
        <f t="shared" si="11"/>
        <v>0</v>
      </c>
      <c r="AB98" s="88"/>
      <c r="AC98" s="89">
        <f t="shared" si="12"/>
        <v>0</v>
      </c>
      <c r="AD98" s="88"/>
      <c r="AE98" s="89">
        <f t="shared" si="13"/>
        <v>0</v>
      </c>
      <c r="AF98" s="88"/>
      <c r="AG98" s="89">
        <f t="shared" si="14"/>
        <v>0</v>
      </c>
      <c r="AH98" s="88"/>
      <c r="AI98" s="89">
        <f t="shared" si="15"/>
        <v>0</v>
      </c>
      <c r="AJ98" s="88"/>
      <c r="AK98" s="89">
        <f t="shared" si="16"/>
        <v>0</v>
      </c>
      <c r="AL98" s="88"/>
      <c r="AM98" s="89">
        <f t="shared" si="17"/>
        <v>0</v>
      </c>
      <c r="AN98" s="88"/>
      <c r="AO98" s="89">
        <f t="shared" si="18"/>
        <v>0</v>
      </c>
      <c r="AP98" s="88"/>
      <c r="AQ98" s="89">
        <f t="shared" si="19"/>
        <v>0</v>
      </c>
      <c r="AR98" s="88"/>
      <c r="AS98" s="89">
        <f t="shared" si="20"/>
        <v>0</v>
      </c>
      <c r="AT98" s="88"/>
      <c r="AU98" s="89">
        <f t="shared" si="21"/>
        <v>0</v>
      </c>
      <c r="AV98" s="88"/>
      <c r="AW98" s="89">
        <f t="shared" si="22"/>
        <v>0</v>
      </c>
      <c r="AX98" s="88"/>
      <c r="AY98" s="89">
        <f t="shared" si="23"/>
        <v>0</v>
      </c>
      <c r="AZ98" s="88"/>
      <c r="BA98" s="89">
        <f t="shared" si="24"/>
        <v>0</v>
      </c>
      <c r="BB98" s="88"/>
      <c r="BC98" s="89">
        <f t="shared" si="25"/>
        <v>0</v>
      </c>
      <c r="BD98" s="88"/>
      <c r="BE98" s="89">
        <f t="shared" si="26"/>
        <v>0</v>
      </c>
      <c r="BF98" s="88"/>
      <c r="BG98" s="89">
        <f t="shared" si="27"/>
        <v>0</v>
      </c>
      <c r="BH98" s="88"/>
      <c r="BI98" s="89">
        <f t="shared" si="28"/>
        <v>0</v>
      </c>
      <c r="BJ98" s="88"/>
      <c r="BK98" s="89">
        <f t="shared" si="29"/>
        <v>0</v>
      </c>
      <c r="BL98" s="102"/>
      <c r="BM98" s="5">
        <f t="shared" si="31"/>
        <v>0</v>
      </c>
      <c r="BN98" s="14">
        <f t="shared" si="30"/>
        <v>0</v>
      </c>
      <c r="BO98" s="91">
        <f t="shared" si="32"/>
        <v>0</v>
      </c>
      <c r="BP98" s="15">
        <f t="shared" si="33"/>
        <v>2</v>
      </c>
      <c r="BQ98" s="5">
        <f t="shared" si="34"/>
        <v>0</v>
      </c>
      <c r="BR98" s="240" t="str">
        <f t="shared" si="35"/>
        <v/>
      </c>
      <c r="BS98" s="240" t="str">
        <f t="shared" si="37"/>
        <v/>
      </c>
      <c r="BT98" s="240"/>
      <c r="BU98" s="82"/>
      <c r="BV98" s="82"/>
      <c r="BW98" s="82"/>
      <c r="BX98" s="82"/>
      <c r="BY98" s="21"/>
    </row>
    <row r="99" spans="1:77" ht="12.75" customHeight="1" x14ac:dyDescent="0.2">
      <c r="A99" s="3"/>
      <c r="B99" s="5">
        <f t="shared" si="36"/>
        <v>42</v>
      </c>
      <c r="C99" s="304"/>
      <c r="D99" s="305"/>
      <c r="E99" s="22"/>
      <c r="F99" s="88"/>
      <c r="G99" s="89">
        <f t="shared" si="1"/>
        <v>0</v>
      </c>
      <c r="H99" s="88"/>
      <c r="I99" s="89">
        <f t="shared" si="2"/>
        <v>0</v>
      </c>
      <c r="J99" s="88"/>
      <c r="K99" s="89">
        <f t="shared" si="3"/>
        <v>0</v>
      </c>
      <c r="L99" s="88"/>
      <c r="M99" s="89">
        <f t="shared" si="4"/>
        <v>0</v>
      </c>
      <c r="N99" s="88"/>
      <c r="O99" s="89">
        <f t="shared" si="5"/>
        <v>0</v>
      </c>
      <c r="P99" s="88"/>
      <c r="Q99" s="89">
        <f t="shared" si="6"/>
        <v>0</v>
      </c>
      <c r="R99" s="88"/>
      <c r="S99" s="89">
        <f t="shared" si="7"/>
        <v>0</v>
      </c>
      <c r="T99" s="88"/>
      <c r="U99" s="89">
        <f t="shared" si="8"/>
        <v>0</v>
      </c>
      <c r="V99" s="88"/>
      <c r="W99" s="89">
        <f t="shared" si="9"/>
        <v>0</v>
      </c>
      <c r="X99" s="88"/>
      <c r="Y99" s="89">
        <f t="shared" si="10"/>
        <v>0</v>
      </c>
      <c r="Z99" s="88"/>
      <c r="AA99" s="89">
        <f t="shared" si="11"/>
        <v>0</v>
      </c>
      <c r="AB99" s="88"/>
      <c r="AC99" s="89">
        <f t="shared" si="12"/>
        <v>0</v>
      </c>
      <c r="AD99" s="88"/>
      <c r="AE99" s="89">
        <f t="shared" si="13"/>
        <v>0</v>
      </c>
      <c r="AF99" s="88"/>
      <c r="AG99" s="89">
        <f t="shared" si="14"/>
        <v>0</v>
      </c>
      <c r="AH99" s="88"/>
      <c r="AI99" s="89">
        <f t="shared" si="15"/>
        <v>0</v>
      </c>
      <c r="AJ99" s="88"/>
      <c r="AK99" s="89">
        <f t="shared" si="16"/>
        <v>0</v>
      </c>
      <c r="AL99" s="88"/>
      <c r="AM99" s="89">
        <f t="shared" si="17"/>
        <v>0</v>
      </c>
      <c r="AN99" s="88"/>
      <c r="AO99" s="89">
        <f t="shared" si="18"/>
        <v>0</v>
      </c>
      <c r="AP99" s="88"/>
      <c r="AQ99" s="89">
        <f t="shared" si="19"/>
        <v>0</v>
      </c>
      <c r="AR99" s="88"/>
      <c r="AS99" s="89">
        <f t="shared" si="20"/>
        <v>0</v>
      </c>
      <c r="AT99" s="88"/>
      <c r="AU99" s="89">
        <f t="shared" si="21"/>
        <v>0</v>
      </c>
      <c r="AV99" s="88"/>
      <c r="AW99" s="89">
        <f t="shared" si="22"/>
        <v>0</v>
      </c>
      <c r="AX99" s="88"/>
      <c r="AY99" s="89">
        <f t="shared" si="23"/>
        <v>0</v>
      </c>
      <c r="AZ99" s="88"/>
      <c r="BA99" s="89">
        <f t="shared" si="24"/>
        <v>0</v>
      </c>
      <c r="BB99" s="88"/>
      <c r="BC99" s="89">
        <f t="shared" si="25"/>
        <v>0</v>
      </c>
      <c r="BD99" s="88"/>
      <c r="BE99" s="89">
        <f t="shared" si="26"/>
        <v>0</v>
      </c>
      <c r="BF99" s="88"/>
      <c r="BG99" s="89">
        <f t="shared" si="27"/>
        <v>0</v>
      </c>
      <c r="BH99" s="88"/>
      <c r="BI99" s="89">
        <f t="shared" si="28"/>
        <v>0</v>
      </c>
      <c r="BJ99" s="88"/>
      <c r="BK99" s="89">
        <f t="shared" si="29"/>
        <v>0</v>
      </c>
      <c r="BL99" s="102"/>
      <c r="BM99" s="5">
        <f t="shared" si="31"/>
        <v>0</v>
      </c>
      <c r="BN99" s="14">
        <f t="shared" si="30"/>
        <v>0</v>
      </c>
      <c r="BO99" s="91">
        <f t="shared" si="32"/>
        <v>0</v>
      </c>
      <c r="BP99" s="15">
        <f t="shared" si="33"/>
        <v>2</v>
      </c>
      <c r="BQ99" s="5">
        <f t="shared" si="34"/>
        <v>0</v>
      </c>
      <c r="BR99" s="240" t="str">
        <f t="shared" si="35"/>
        <v/>
      </c>
      <c r="BS99" s="240" t="str">
        <f t="shared" si="37"/>
        <v/>
      </c>
      <c r="BT99" s="240"/>
      <c r="BU99" s="82"/>
      <c r="BV99" s="82"/>
      <c r="BW99" s="82"/>
      <c r="BX99" s="82"/>
      <c r="BY99" s="21"/>
    </row>
    <row r="100" spans="1:77" ht="12.75" customHeight="1" x14ac:dyDescent="0.2">
      <c r="A100" s="3"/>
      <c r="B100" s="5">
        <f t="shared" si="36"/>
        <v>43</v>
      </c>
      <c r="C100" s="304"/>
      <c r="D100" s="305"/>
      <c r="E100" s="22"/>
      <c r="F100" s="88"/>
      <c r="G100" s="89">
        <f t="shared" si="1"/>
        <v>0</v>
      </c>
      <c r="H100" s="88"/>
      <c r="I100" s="89">
        <f t="shared" si="2"/>
        <v>0</v>
      </c>
      <c r="J100" s="88"/>
      <c r="K100" s="89">
        <f t="shared" si="3"/>
        <v>0</v>
      </c>
      <c r="L100" s="88"/>
      <c r="M100" s="89">
        <f t="shared" si="4"/>
        <v>0</v>
      </c>
      <c r="N100" s="88"/>
      <c r="O100" s="89">
        <f t="shared" si="5"/>
        <v>0</v>
      </c>
      <c r="P100" s="88"/>
      <c r="Q100" s="89">
        <f t="shared" si="6"/>
        <v>0</v>
      </c>
      <c r="R100" s="88"/>
      <c r="S100" s="89">
        <f t="shared" si="7"/>
        <v>0</v>
      </c>
      <c r="T100" s="88"/>
      <c r="U100" s="89">
        <f t="shared" si="8"/>
        <v>0</v>
      </c>
      <c r="V100" s="88"/>
      <c r="W100" s="89">
        <f t="shared" si="9"/>
        <v>0</v>
      </c>
      <c r="X100" s="88"/>
      <c r="Y100" s="89">
        <f t="shared" si="10"/>
        <v>0</v>
      </c>
      <c r="Z100" s="88"/>
      <c r="AA100" s="89">
        <f t="shared" si="11"/>
        <v>0</v>
      </c>
      <c r="AB100" s="88"/>
      <c r="AC100" s="89">
        <f t="shared" si="12"/>
        <v>0</v>
      </c>
      <c r="AD100" s="88"/>
      <c r="AE100" s="89">
        <f t="shared" si="13"/>
        <v>0</v>
      </c>
      <c r="AF100" s="88"/>
      <c r="AG100" s="89">
        <f t="shared" si="14"/>
        <v>0</v>
      </c>
      <c r="AH100" s="88"/>
      <c r="AI100" s="89">
        <f t="shared" si="15"/>
        <v>0</v>
      </c>
      <c r="AJ100" s="88"/>
      <c r="AK100" s="89">
        <f t="shared" si="16"/>
        <v>0</v>
      </c>
      <c r="AL100" s="88"/>
      <c r="AM100" s="89">
        <f t="shared" si="17"/>
        <v>0</v>
      </c>
      <c r="AN100" s="88"/>
      <c r="AO100" s="89">
        <f t="shared" si="18"/>
        <v>0</v>
      </c>
      <c r="AP100" s="88"/>
      <c r="AQ100" s="89">
        <f t="shared" si="19"/>
        <v>0</v>
      </c>
      <c r="AR100" s="88"/>
      <c r="AS100" s="89">
        <f t="shared" si="20"/>
        <v>0</v>
      </c>
      <c r="AT100" s="88"/>
      <c r="AU100" s="89">
        <f t="shared" si="21"/>
        <v>0</v>
      </c>
      <c r="AV100" s="88"/>
      <c r="AW100" s="89">
        <f t="shared" si="22"/>
        <v>0</v>
      </c>
      <c r="AX100" s="88"/>
      <c r="AY100" s="89">
        <f t="shared" si="23"/>
        <v>0</v>
      </c>
      <c r="AZ100" s="88"/>
      <c r="BA100" s="89">
        <f t="shared" si="24"/>
        <v>0</v>
      </c>
      <c r="BB100" s="88"/>
      <c r="BC100" s="89">
        <f t="shared" si="25"/>
        <v>0</v>
      </c>
      <c r="BD100" s="88"/>
      <c r="BE100" s="89">
        <f t="shared" si="26"/>
        <v>0</v>
      </c>
      <c r="BF100" s="88"/>
      <c r="BG100" s="89">
        <f t="shared" si="27"/>
        <v>0</v>
      </c>
      <c r="BH100" s="88"/>
      <c r="BI100" s="89">
        <f t="shared" si="28"/>
        <v>0</v>
      </c>
      <c r="BJ100" s="88"/>
      <c r="BK100" s="89">
        <f t="shared" si="29"/>
        <v>0</v>
      </c>
      <c r="BL100" s="102"/>
      <c r="BM100" s="5">
        <f t="shared" si="31"/>
        <v>0</v>
      </c>
      <c r="BN100" s="14">
        <f t="shared" si="30"/>
        <v>0</v>
      </c>
      <c r="BO100" s="91">
        <f t="shared" si="32"/>
        <v>0</v>
      </c>
      <c r="BP100" s="15">
        <f t="shared" si="33"/>
        <v>2</v>
      </c>
      <c r="BQ100" s="5">
        <f t="shared" si="34"/>
        <v>0</v>
      </c>
      <c r="BR100" s="240" t="str">
        <f t="shared" si="35"/>
        <v/>
      </c>
      <c r="BS100" s="240" t="str">
        <f t="shared" si="37"/>
        <v/>
      </c>
      <c r="BT100" s="240"/>
      <c r="BU100" s="82"/>
      <c r="BV100" s="82"/>
      <c r="BW100" s="82"/>
      <c r="BX100" s="82"/>
      <c r="BY100" s="21"/>
    </row>
    <row r="101" spans="1:77" ht="12.75" customHeight="1" x14ac:dyDescent="0.2">
      <c r="A101" s="3"/>
      <c r="B101" s="5">
        <f t="shared" si="36"/>
        <v>44</v>
      </c>
      <c r="C101" s="304"/>
      <c r="D101" s="305"/>
      <c r="E101" s="22"/>
      <c r="F101" s="88"/>
      <c r="G101" s="89">
        <f>IF(F101=$F$55,$F$56,0)</f>
        <v>0</v>
      </c>
      <c r="H101" s="88"/>
      <c r="I101" s="89">
        <f>IF(H101=$H$55,$H$56,0)</f>
        <v>0</v>
      </c>
      <c r="J101" s="88"/>
      <c r="K101" s="89">
        <f>IF(J101=$J$55,$J$56,0)</f>
        <v>0</v>
      </c>
      <c r="L101" s="88"/>
      <c r="M101" s="89">
        <f>IF(L101=$L$55,$L$56,0)</f>
        <v>0</v>
      </c>
      <c r="N101" s="88"/>
      <c r="O101" s="89">
        <f>IF(N101=$N$55,$N$56,0)</f>
        <v>0</v>
      </c>
      <c r="P101" s="88"/>
      <c r="Q101" s="89">
        <f>IF(P101=$P$55,$P$56,0)</f>
        <v>0</v>
      </c>
      <c r="R101" s="88"/>
      <c r="S101" s="89">
        <f>IF(R101=$R$55,$R$56,0)</f>
        <v>0</v>
      </c>
      <c r="T101" s="88"/>
      <c r="U101" s="89">
        <f>IF(T101=$T$55,$T$56,0)</f>
        <v>0</v>
      </c>
      <c r="V101" s="88"/>
      <c r="W101" s="89">
        <f>IF(V101=$V$55,$V$56,0)</f>
        <v>0</v>
      </c>
      <c r="X101" s="88"/>
      <c r="Y101" s="89">
        <f>IF(X101=$X$55,$X$56,0)</f>
        <v>0</v>
      </c>
      <c r="Z101" s="88"/>
      <c r="AA101" s="89">
        <f>IF(Z101=$Z$55,$Z$56,0)</f>
        <v>0</v>
      </c>
      <c r="AB101" s="88"/>
      <c r="AC101" s="89">
        <f>IF(AB101=$AB$55,$AB$56,0)</f>
        <v>0</v>
      </c>
      <c r="AD101" s="88"/>
      <c r="AE101" s="89">
        <f>IF(AD101=$AD$55,$AD$56,0)</f>
        <v>0</v>
      </c>
      <c r="AF101" s="88"/>
      <c r="AG101" s="89">
        <f>IF(AF101=$AF$55,$AF$56,0)</f>
        <v>0</v>
      </c>
      <c r="AH101" s="88"/>
      <c r="AI101" s="89">
        <f>IF(AH101=$AH$55,$AH$56,0)</f>
        <v>0</v>
      </c>
      <c r="AJ101" s="88"/>
      <c r="AK101" s="89">
        <f>IF(AJ101=$AJ$55,$AJ$56,0)</f>
        <v>0</v>
      </c>
      <c r="AL101" s="88"/>
      <c r="AM101" s="89">
        <f>IF(AL101=$AL$55,$AL$56,0)</f>
        <v>0</v>
      </c>
      <c r="AN101" s="88"/>
      <c r="AO101" s="89">
        <f>IF(AN101=$AN$55,$AN$56,0)</f>
        <v>0</v>
      </c>
      <c r="AP101" s="88"/>
      <c r="AQ101" s="89">
        <f>IF(AP101=$AP$55,$AP$56,0)</f>
        <v>0</v>
      </c>
      <c r="AR101" s="88"/>
      <c r="AS101" s="89">
        <f>IF(AR101=$AR$55,$AR$56,0)</f>
        <v>0</v>
      </c>
      <c r="AT101" s="88"/>
      <c r="AU101" s="89">
        <f>IF(AT101=$AT$55,$AT$56,0)</f>
        <v>0</v>
      </c>
      <c r="AV101" s="88"/>
      <c r="AW101" s="89">
        <f>IF(AV101=$AV$55,$AV$56,0)</f>
        <v>0</v>
      </c>
      <c r="AX101" s="88"/>
      <c r="AY101" s="89">
        <f>IF(AX101=$AX$55,$AX$56,0)</f>
        <v>0</v>
      </c>
      <c r="AZ101" s="88"/>
      <c r="BA101" s="89">
        <f>IF(AZ101=$AZ$55,$AZ$56,0)</f>
        <v>0</v>
      </c>
      <c r="BB101" s="88"/>
      <c r="BC101" s="89">
        <f>IF(BB101=$BB$55,$BB$56,0)</f>
        <v>0</v>
      </c>
      <c r="BD101" s="88"/>
      <c r="BE101" s="89">
        <f>IF(BD101=$BD$55,$BD$56,0)</f>
        <v>0</v>
      </c>
      <c r="BF101" s="88"/>
      <c r="BG101" s="89">
        <f>IF(BF101=$BF$55,$BF$56,0)</f>
        <v>0</v>
      </c>
      <c r="BH101" s="88"/>
      <c r="BI101" s="89">
        <f>IF(BH101=$BH$55,$BH$56,0)</f>
        <v>0</v>
      </c>
      <c r="BJ101" s="88"/>
      <c r="BK101" s="89">
        <f>IF(BJ101=$BJ$55,$BJ$56,0)</f>
        <v>0</v>
      </c>
      <c r="BL101" s="102"/>
      <c r="BM101" s="5">
        <f t="shared" si="31"/>
        <v>0</v>
      </c>
      <c r="BN101" s="14">
        <f t="shared" si="30"/>
        <v>0</v>
      </c>
      <c r="BO101" s="91">
        <f t="shared" si="32"/>
        <v>0</v>
      </c>
      <c r="BP101" s="15">
        <f t="shared" si="33"/>
        <v>2</v>
      </c>
      <c r="BQ101" s="5">
        <f t="shared" si="34"/>
        <v>0</v>
      </c>
      <c r="BR101" s="240" t="str">
        <f t="shared" si="35"/>
        <v/>
      </c>
      <c r="BS101" s="240" t="str">
        <f t="shared" si="37"/>
        <v/>
      </c>
      <c r="BT101" s="240"/>
      <c r="BU101" s="82"/>
      <c r="BV101" s="82"/>
      <c r="BW101" s="82"/>
      <c r="BX101" s="82"/>
      <c r="BY101" s="21"/>
    </row>
    <row r="102" spans="1:77" ht="12.75" customHeight="1" x14ac:dyDescent="0.2">
      <c r="A102" s="3"/>
      <c r="B102" s="5">
        <f t="shared" si="36"/>
        <v>45</v>
      </c>
      <c r="C102" s="304"/>
      <c r="D102" s="305"/>
      <c r="E102" s="22"/>
      <c r="F102" s="88"/>
      <c r="G102" s="89">
        <f>IF(F102=$F$55,$F$56,0)</f>
        <v>0</v>
      </c>
      <c r="H102" s="88"/>
      <c r="I102" s="89">
        <f>IF(H102=$H$55,$H$56,0)</f>
        <v>0</v>
      </c>
      <c r="J102" s="88"/>
      <c r="K102" s="89">
        <f>IF(J102=$J$55,$J$56,0)</f>
        <v>0</v>
      </c>
      <c r="L102" s="88"/>
      <c r="M102" s="89">
        <f>IF(L102=$L$55,$L$56,0)</f>
        <v>0</v>
      </c>
      <c r="N102" s="88"/>
      <c r="O102" s="89">
        <f>IF(N102=$N$55,$N$56,0)</f>
        <v>0</v>
      </c>
      <c r="P102" s="88"/>
      <c r="Q102" s="89">
        <f>IF(P102=$P$55,$P$56,0)</f>
        <v>0</v>
      </c>
      <c r="R102" s="88"/>
      <c r="S102" s="89">
        <f>IF(R102=$R$55,$R$56,0)</f>
        <v>0</v>
      </c>
      <c r="T102" s="88"/>
      <c r="U102" s="89">
        <f>IF(T102=$T$55,$T$56,0)</f>
        <v>0</v>
      </c>
      <c r="V102" s="88"/>
      <c r="W102" s="89">
        <f>IF(V102=$V$55,$V$56,0)</f>
        <v>0</v>
      </c>
      <c r="X102" s="88"/>
      <c r="Y102" s="89">
        <f>IF(X102=$X$55,$X$56,0)</f>
        <v>0</v>
      </c>
      <c r="Z102" s="88"/>
      <c r="AA102" s="89">
        <f>IF(Z102=$Z$55,$Z$56,0)</f>
        <v>0</v>
      </c>
      <c r="AB102" s="88"/>
      <c r="AC102" s="89">
        <f>IF(AB102=$AB$55,$AB$56,0)</f>
        <v>0</v>
      </c>
      <c r="AD102" s="88"/>
      <c r="AE102" s="89">
        <f>IF(AD102=$AD$55,$AD$56,0)</f>
        <v>0</v>
      </c>
      <c r="AF102" s="88"/>
      <c r="AG102" s="89">
        <f>IF(AF102=$AF$55,$AF$56,0)</f>
        <v>0</v>
      </c>
      <c r="AH102" s="88"/>
      <c r="AI102" s="89">
        <f>IF(AH102=$AH$55,$AH$56,0)</f>
        <v>0</v>
      </c>
      <c r="AJ102" s="88"/>
      <c r="AK102" s="89">
        <f>IF(AJ102=$AJ$55,$AJ$56,0)</f>
        <v>0</v>
      </c>
      <c r="AL102" s="88"/>
      <c r="AM102" s="89">
        <f>IF(AL102=$AL$55,$AL$56,0)</f>
        <v>0</v>
      </c>
      <c r="AN102" s="88"/>
      <c r="AO102" s="89">
        <f>IF(AN102=$AN$55,$AN$56,0)</f>
        <v>0</v>
      </c>
      <c r="AP102" s="88"/>
      <c r="AQ102" s="89">
        <f>IF(AP102=$AP$55,$AP$56,0)</f>
        <v>0</v>
      </c>
      <c r="AR102" s="88"/>
      <c r="AS102" s="89">
        <f>IF(AR102=$AR$55,$AR$56,0)</f>
        <v>0</v>
      </c>
      <c r="AT102" s="88"/>
      <c r="AU102" s="89">
        <f>IF(AT102=$AT$55,$AT$56,0)</f>
        <v>0</v>
      </c>
      <c r="AV102" s="88"/>
      <c r="AW102" s="89">
        <f>IF(AV102=$AV$55,$AV$56,0)</f>
        <v>0</v>
      </c>
      <c r="AX102" s="88"/>
      <c r="AY102" s="89">
        <f>IF(AX102=$AX$55,$AX$56,0)</f>
        <v>0</v>
      </c>
      <c r="AZ102" s="88"/>
      <c r="BA102" s="89">
        <f>IF(AZ102=$AZ$55,$AZ$56,0)</f>
        <v>0</v>
      </c>
      <c r="BB102" s="88"/>
      <c r="BC102" s="89">
        <f>IF(BB102=$BB$55,$BB$56,0)</f>
        <v>0</v>
      </c>
      <c r="BD102" s="88"/>
      <c r="BE102" s="89">
        <f>IF(BD102=$BD$55,$BD$56,0)</f>
        <v>0</v>
      </c>
      <c r="BF102" s="88"/>
      <c r="BG102" s="89">
        <f>IF(BF102=$BF$55,$BF$56,0)</f>
        <v>0</v>
      </c>
      <c r="BH102" s="88"/>
      <c r="BI102" s="89">
        <f>IF(BH102=$BH$55,$BH$56,0)</f>
        <v>0</v>
      </c>
      <c r="BJ102" s="88"/>
      <c r="BK102" s="89">
        <f>IF(BJ102=$BJ$55,$BJ$56,0)</f>
        <v>0</v>
      </c>
      <c r="BL102" s="102"/>
      <c r="BM102" s="5">
        <f t="shared" si="31"/>
        <v>0</v>
      </c>
      <c r="BN102" s="14">
        <f t="shared" si="30"/>
        <v>0</v>
      </c>
      <c r="BO102" s="91">
        <f t="shared" si="32"/>
        <v>0</v>
      </c>
      <c r="BP102" s="15">
        <f t="shared" si="33"/>
        <v>2</v>
      </c>
      <c r="BQ102" s="5">
        <f t="shared" si="34"/>
        <v>0</v>
      </c>
      <c r="BR102" s="240" t="str">
        <f t="shared" si="35"/>
        <v/>
      </c>
      <c r="BS102" s="240" t="str">
        <f t="shared" si="37"/>
        <v/>
      </c>
      <c r="BT102" s="240"/>
      <c r="BU102" s="82"/>
      <c r="BV102" s="82"/>
      <c r="BW102" s="82"/>
      <c r="BX102" s="82"/>
      <c r="BY102" s="21"/>
    </row>
    <row r="103" spans="1:77" ht="12.75" customHeight="1" x14ac:dyDescent="0.2">
      <c r="A103" s="3"/>
      <c r="B103" s="5">
        <f t="shared" si="36"/>
        <v>46</v>
      </c>
      <c r="C103" s="304"/>
      <c r="D103" s="305"/>
      <c r="E103" s="22"/>
      <c r="F103" s="88"/>
      <c r="G103" s="89">
        <f>IF(F103=$F$55,$F$56,0)</f>
        <v>0</v>
      </c>
      <c r="H103" s="88"/>
      <c r="I103" s="89">
        <f>IF(H103=$H$55,$H$56,0)</f>
        <v>0</v>
      </c>
      <c r="J103" s="88"/>
      <c r="K103" s="89">
        <f>IF(J103=$J$55,$J$56,0)</f>
        <v>0</v>
      </c>
      <c r="L103" s="88"/>
      <c r="M103" s="89">
        <f>IF(L103=$L$55,$L$56,0)</f>
        <v>0</v>
      </c>
      <c r="N103" s="88"/>
      <c r="O103" s="89">
        <f>IF(N103=$N$55,$N$56,0)</f>
        <v>0</v>
      </c>
      <c r="P103" s="88"/>
      <c r="Q103" s="89">
        <f>IF(P103=$P$55,$P$56,0)</f>
        <v>0</v>
      </c>
      <c r="R103" s="88"/>
      <c r="S103" s="89">
        <f>IF(R103=$R$55,$R$56,0)</f>
        <v>0</v>
      </c>
      <c r="T103" s="88"/>
      <c r="U103" s="89">
        <f>IF(T103=$T$55,$T$56,0)</f>
        <v>0</v>
      </c>
      <c r="V103" s="88"/>
      <c r="W103" s="89">
        <f>IF(V103=$V$55,$V$56,0)</f>
        <v>0</v>
      </c>
      <c r="X103" s="88"/>
      <c r="Y103" s="89">
        <f>IF(X103=$X$55,$X$56,0)</f>
        <v>0</v>
      </c>
      <c r="Z103" s="88"/>
      <c r="AA103" s="89">
        <f>IF(Z103=$Z$55,$Z$56,0)</f>
        <v>0</v>
      </c>
      <c r="AB103" s="88"/>
      <c r="AC103" s="89">
        <f>IF(AB103=$AB$55,$AB$56,0)</f>
        <v>0</v>
      </c>
      <c r="AD103" s="88"/>
      <c r="AE103" s="89">
        <f>IF(AD103=$AD$55,$AD$56,0)</f>
        <v>0</v>
      </c>
      <c r="AF103" s="88"/>
      <c r="AG103" s="89">
        <f>IF(AF103=$AF$55,$AF$56,0)</f>
        <v>0</v>
      </c>
      <c r="AH103" s="88"/>
      <c r="AI103" s="89">
        <f>IF(AH103=$AH$55,$AH$56,0)</f>
        <v>0</v>
      </c>
      <c r="AJ103" s="88"/>
      <c r="AK103" s="89">
        <f>IF(AJ103=$AJ$55,$AJ$56,0)</f>
        <v>0</v>
      </c>
      <c r="AL103" s="88"/>
      <c r="AM103" s="89">
        <f>IF(AL103=$AL$55,$AL$56,0)</f>
        <v>0</v>
      </c>
      <c r="AN103" s="88"/>
      <c r="AO103" s="89">
        <f>IF(AN103=$AN$55,$AN$56,0)</f>
        <v>0</v>
      </c>
      <c r="AP103" s="88"/>
      <c r="AQ103" s="89">
        <f>IF(AP103=$AP$55,$AP$56,0)</f>
        <v>0</v>
      </c>
      <c r="AR103" s="88"/>
      <c r="AS103" s="89">
        <f>IF(AR103=$AR$55,$AR$56,0)</f>
        <v>0</v>
      </c>
      <c r="AT103" s="88"/>
      <c r="AU103" s="89">
        <f>IF(AT103=$AT$55,$AT$56,0)</f>
        <v>0</v>
      </c>
      <c r="AV103" s="88"/>
      <c r="AW103" s="89">
        <f>IF(AV103=$AV$55,$AV$56,0)</f>
        <v>0</v>
      </c>
      <c r="AX103" s="88"/>
      <c r="AY103" s="89">
        <f>IF(AX103=$AX$55,$AX$56,0)</f>
        <v>0</v>
      </c>
      <c r="AZ103" s="88"/>
      <c r="BA103" s="89">
        <f>IF(AZ103=$AZ$55,$AZ$56,0)</f>
        <v>0</v>
      </c>
      <c r="BB103" s="88"/>
      <c r="BC103" s="89">
        <f>IF(BB103=$BB$55,$BB$56,0)</f>
        <v>0</v>
      </c>
      <c r="BD103" s="88"/>
      <c r="BE103" s="89">
        <f>IF(BD103=$BD$55,$BD$56,0)</f>
        <v>0</v>
      </c>
      <c r="BF103" s="88"/>
      <c r="BG103" s="89">
        <f>IF(BF103=$BF$55,$BF$56,0)</f>
        <v>0</v>
      </c>
      <c r="BH103" s="88"/>
      <c r="BI103" s="89">
        <f>IF(BH103=$BH$55,$BH$56,0)</f>
        <v>0</v>
      </c>
      <c r="BJ103" s="88"/>
      <c r="BK103" s="89">
        <f>IF(BJ103=$BJ$55,$BJ$56,0)</f>
        <v>0</v>
      </c>
      <c r="BL103" s="102"/>
      <c r="BM103" s="5">
        <f t="shared" si="31"/>
        <v>0</v>
      </c>
      <c r="BN103" s="14">
        <f t="shared" si="30"/>
        <v>0</v>
      </c>
      <c r="BO103" s="91">
        <f t="shared" si="32"/>
        <v>0</v>
      </c>
      <c r="BP103" s="15">
        <f t="shared" si="33"/>
        <v>2</v>
      </c>
      <c r="BQ103" s="5">
        <f t="shared" si="34"/>
        <v>0</v>
      </c>
      <c r="BR103" s="240" t="str">
        <f t="shared" si="35"/>
        <v/>
      </c>
      <c r="BS103" s="240" t="str">
        <f t="shared" si="37"/>
        <v/>
      </c>
      <c r="BT103" s="240"/>
      <c r="BU103" s="82"/>
      <c r="BV103" s="82"/>
      <c r="BW103" s="82"/>
      <c r="BX103" s="82"/>
      <c r="BY103" s="21"/>
    </row>
    <row r="104" spans="1:77" ht="12.75" customHeight="1" x14ac:dyDescent="0.2">
      <c r="A104" s="3"/>
      <c r="B104" s="5">
        <v>47</v>
      </c>
      <c r="C104" s="304"/>
      <c r="D104" s="305"/>
      <c r="E104" s="22"/>
      <c r="F104" s="88"/>
      <c r="G104" s="89">
        <f>IF(F104=$F$55,$F$56,0)</f>
        <v>0</v>
      </c>
      <c r="H104" s="88"/>
      <c r="I104" s="89">
        <f>IF(H104=$H$55,$H$56,0)</f>
        <v>0</v>
      </c>
      <c r="J104" s="88"/>
      <c r="K104" s="89">
        <f>IF(J104=$J$55,$J$56,0)</f>
        <v>0</v>
      </c>
      <c r="L104" s="88"/>
      <c r="M104" s="89">
        <f>IF(L104=$L$55,$L$56,0)</f>
        <v>0</v>
      </c>
      <c r="N104" s="88"/>
      <c r="O104" s="89">
        <f>IF(N104=$N$55,$N$56,0)</f>
        <v>0</v>
      </c>
      <c r="P104" s="88"/>
      <c r="Q104" s="89">
        <f>IF(P104=$P$55,$P$56,0)</f>
        <v>0</v>
      </c>
      <c r="R104" s="88"/>
      <c r="S104" s="89">
        <f>IF(R104=$R$55,$R$56,0)</f>
        <v>0</v>
      </c>
      <c r="T104" s="88"/>
      <c r="U104" s="89">
        <f>IF(T104=$T$55,$T$56,0)</f>
        <v>0</v>
      </c>
      <c r="V104" s="88"/>
      <c r="W104" s="89">
        <f>IF(V104=$V$55,$V$56,0)</f>
        <v>0</v>
      </c>
      <c r="X104" s="88"/>
      <c r="Y104" s="89">
        <f>IF(X104=$X$55,$X$56,0)</f>
        <v>0</v>
      </c>
      <c r="Z104" s="88"/>
      <c r="AA104" s="89">
        <f>IF(Z104=$Z$55,$Z$56,0)</f>
        <v>0</v>
      </c>
      <c r="AB104" s="88"/>
      <c r="AC104" s="89">
        <f>IF(AB104=$AB$55,$AB$56,0)</f>
        <v>0</v>
      </c>
      <c r="AD104" s="88"/>
      <c r="AE104" s="89">
        <f>IF(AD104=$AD$55,$AD$56,0)</f>
        <v>0</v>
      </c>
      <c r="AF104" s="88"/>
      <c r="AG104" s="89">
        <f>IF(AF104=$AF$55,$AF$56,0)</f>
        <v>0</v>
      </c>
      <c r="AH104" s="88"/>
      <c r="AI104" s="89">
        <f>IF(AH104=$AH$55,$AH$56,0)</f>
        <v>0</v>
      </c>
      <c r="AJ104" s="88"/>
      <c r="AK104" s="89">
        <f>IF(AJ104=$AJ$55,$AJ$56,0)</f>
        <v>0</v>
      </c>
      <c r="AL104" s="88"/>
      <c r="AM104" s="89">
        <f>IF(AL104=$AL$55,$AL$56,0)</f>
        <v>0</v>
      </c>
      <c r="AN104" s="88"/>
      <c r="AO104" s="89">
        <f>IF(AN104=$AN$55,$AN$56,0)</f>
        <v>0</v>
      </c>
      <c r="AP104" s="88"/>
      <c r="AQ104" s="89">
        <f>IF(AP104=$AP$55,$AP$56,0)</f>
        <v>0</v>
      </c>
      <c r="AR104" s="88"/>
      <c r="AS104" s="89">
        <f>IF(AR104=$AR$55,$AR$56,0)</f>
        <v>0</v>
      </c>
      <c r="AT104" s="88"/>
      <c r="AU104" s="89">
        <f>IF(AT104=$AT$55,$AT$56,0)</f>
        <v>0</v>
      </c>
      <c r="AV104" s="88"/>
      <c r="AW104" s="89">
        <f>IF(AV104=$AV$55,$AV$56,0)</f>
        <v>0</v>
      </c>
      <c r="AX104" s="88"/>
      <c r="AY104" s="89">
        <f>IF(AX104=$AX$55,$AX$56,0)</f>
        <v>0</v>
      </c>
      <c r="AZ104" s="88"/>
      <c r="BA104" s="89">
        <f>IF(AZ104=$AZ$55,$AZ$56,0)</f>
        <v>0</v>
      </c>
      <c r="BB104" s="88"/>
      <c r="BC104" s="89">
        <f>IF(BB104=$BB$55,$BB$56,0)</f>
        <v>0</v>
      </c>
      <c r="BD104" s="88"/>
      <c r="BE104" s="89">
        <f>IF(BD104=$BD$55,$BD$56,0)</f>
        <v>0</v>
      </c>
      <c r="BF104" s="88"/>
      <c r="BG104" s="89">
        <f>IF(BF104=$BF$55,$BF$56,0)</f>
        <v>0</v>
      </c>
      <c r="BH104" s="88"/>
      <c r="BI104" s="89">
        <f>IF(BH104=$BH$55,$BH$56,0)</f>
        <v>0</v>
      </c>
      <c r="BJ104" s="88"/>
      <c r="BK104" s="89">
        <f>IF(BJ104=$BJ$55,$BJ$56,0)</f>
        <v>0</v>
      </c>
      <c r="BL104" s="102"/>
      <c r="BM104" s="5">
        <f t="shared" si="31"/>
        <v>0</v>
      </c>
      <c r="BN104" s="14">
        <f t="shared" si="30"/>
        <v>0</v>
      </c>
      <c r="BO104" s="91">
        <f t="shared" si="32"/>
        <v>0</v>
      </c>
      <c r="BP104" s="15">
        <f t="shared" si="33"/>
        <v>2</v>
      </c>
      <c r="BQ104" s="5">
        <f t="shared" si="34"/>
        <v>0</v>
      </c>
      <c r="BR104" s="240" t="str">
        <f t="shared" si="35"/>
        <v/>
      </c>
      <c r="BS104" s="240" t="str">
        <f t="shared" si="37"/>
        <v/>
      </c>
      <c r="BT104" s="240"/>
      <c r="BU104" s="82"/>
      <c r="BV104" s="82"/>
      <c r="BW104" s="82"/>
      <c r="BX104" s="82"/>
      <c r="BY104" s="21"/>
    </row>
    <row r="105" spans="1:77" ht="12.75" customHeight="1" x14ac:dyDescent="0.2">
      <c r="B105" s="9"/>
      <c r="C105" s="300"/>
      <c r="D105" s="300"/>
      <c r="E105" s="26"/>
      <c r="F105" s="108">
        <v>1</v>
      </c>
      <c r="G105" s="109"/>
      <c r="H105" s="108">
        <f>F105+1</f>
        <v>2</v>
      </c>
      <c r="I105" s="108"/>
      <c r="J105" s="108">
        <f t="shared" ref="J105:BL105" si="39">H105+1</f>
        <v>3</v>
      </c>
      <c r="K105" s="108"/>
      <c r="L105" s="108">
        <f t="shared" si="39"/>
        <v>4</v>
      </c>
      <c r="M105" s="108"/>
      <c r="N105" s="108">
        <f t="shared" si="39"/>
        <v>5</v>
      </c>
      <c r="O105" s="108"/>
      <c r="P105" s="108">
        <f t="shared" si="39"/>
        <v>6</v>
      </c>
      <c r="Q105" s="108"/>
      <c r="R105" s="108">
        <f t="shared" si="39"/>
        <v>7</v>
      </c>
      <c r="S105" s="108"/>
      <c r="T105" s="108">
        <f t="shared" si="39"/>
        <v>8</v>
      </c>
      <c r="U105" s="108"/>
      <c r="V105" s="108">
        <f t="shared" si="39"/>
        <v>9</v>
      </c>
      <c r="W105" s="108"/>
      <c r="X105" s="108">
        <f t="shared" si="39"/>
        <v>10</v>
      </c>
      <c r="Y105" s="108"/>
      <c r="Z105" s="108">
        <f t="shared" si="39"/>
        <v>11</v>
      </c>
      <c r="AA105" s="108"/>
      <c r="AB105" s="108">
        <f t="shared" si="39"/>
        <v>12</v>
      </c>
      <c r="AC105" s="108"/>
      <c r="AD105" s="108">
        <f t="shared" si="39"/>
        <v>13</v>
      </c>
      <c r="AE105" s="108"/>
      <c r="AF105" s="108">
        <f t="shared" si="39"/>
        <v>14</v>
      </c>
      <c r="AG105" s="108"/>
      <c r="AH105" s="108">
        <f t="shared" si="39"/>
        <v>15</v>
      </c>
      <c r="AI105" s="108"/>
      <c r="AJ105" s="108">
        <f t="shared" si="39"/>
        <v>16</v>
      </c>
      <c r="AK105" s="108"/>
      <c r="AL105" s="108">
        <f t="shared" si="39"/>
        <v>17</v>
      </c>
      <c r="AM105" s="108"/>
      <c r="AN105" s="108">
        <f t="shared" si="39"/>
        <v>18</v>
      </c>
      <c r="AO105" s="108"/>
      <c r="AP105" s="108">
        <f t="shared" si="39"/>
        <v>19</v>
      </c>
      <c r="AQ105" s="108"/>
      <c r="AR105" s="108">
        <f t="shared" si="39"/>
        <v>20</v>
      </c>
      <c r="AS105" s="108"/>
      <c r="AT105" s="108">
        <f t="shared" si="39"/>
        <v>21</v>
      </c>
      <c r="AU105" s="108"/>
      <c r="AV105" s="108">
        <f t="shared" si="39"/>
        <v>22</v>
      </c>
      <c r="AW105" s="108"/>
      <c r="AX105" s="108">
        <f t="shared" si="39"/>
        <v>23</v>
      </c>
      <c r="AY105" s="108"/>
      <c r="AZ105" s="108">
        <f t="shared" si="39"/>
        <v>24</v>
      </c>
      <c r="BA105" s="108"/>
      <c r="BB105" s="108">
        <f t="shared" si="39"/>
        <v>25</v>
      </c>
      <c r="BC105" s="108"/>
      <c r="BD105" s="108">
        <f t="shared" si="39"/>
        <v>26</v>
      </c>
      <c r="BE105" s="108"/>
      <c r="BF105" s="108">
        <f t="shared" si="39"/>
        <v>27</v>
      </c>
      <c r="BG105" s="108"/>
      <c r="BH105" s="108">
        <f t="shared" si="39"/>
        <v>28</v>
      </c>
      <c r="BI105" s="108"/>
      <c r="BJ105" s="108">
        <f t="shared" si="39"/>
        <v>29</v>
      </c>
      <c r="BK105" s="108"/>
      <c r="BL105" s="108">
        <f t="shared" si="39"/>
        <v>30</v>
      </c>
      <c r="BM105" s="9"/>
      <c r="BN105" s="13"/>
      <c r="BO105" s="13"/>
      <c r="BP105" s="13"/>
      <c r="BQ105" s="9"/>
      <c r="BR105" s="21"/>
      <c r="BS105" s="21"/>
      <c r="BT105" s="21"/>
      <c r="BU105" s="21"/>
      <c r="BV105" s="21"/>
      <c r="BW105" s="21"/>
      <c r="BX105" s="21"/>
    </row>
    <row r="106" spans="1:77" ht="12.75" customHeight="1" x14ac:dyDescent="0.2">
      <c r="B106" s="3"/>
      <c r="C106" s="301" t="s">
        <v>3</v>
      </c>
      <c r="D106" s="302"/>
      <c r="E106" s="303"/>
      <c r="F106" s="16">
        <f>SUMIF($E$58:$E$104,"=P",G58:G104)</f>
        <v>0</v>
      </c>
      <c r="G106" s="36"/>
      <c r="H106" s="16">
        <f>SUMIF($E$58:$E$104,"=P",I58:I104)</f>
        <v>0</v>
      </c>
      <c r="I106" s="16"/>
      <c r="J106" s="16">
        <f>SUMIF($E$58:$E$104,"=P",K58:K104)</f>
        <v>0</v>
      </c>
      <c r="K106" s="16"/>
      <c r="L106" s="16">
        <f>SUMIF($E$58:$E$104,"=P",M58:M104)</f>
        <v>0</v>
      </c>
      <c r="M106" s="16"/>
      <c r="N106" s="16">
        <f>SUMIF($E$58:$E$104,"=P",O58:O104)</f>
        <v>0</v>
      </c>
      <c r="O106" s="16"/>
      <c r="P106" s="16">
        <f>SUMIF($E$58:$E$104,"=P",Q58:Q104)</f>
        <v>0</v>
      </c>
      <c r="Q106" s="16"/>
      <c r="R106" s="16">
        <f>SUMIF($E$58:$E$104,"=P",S58:S104)</f>
        <v>0</v>
      </c>
      <c r="S106" s="16"/>
      <c r="T106" s="16">
        <f>SUMIF($E$58:$E$104,"=P",U58:U104)</f>
        <v>0</v>
      </c>
      <c r="U106" s="16"/>
      <c r="V106" s="16">
        <f>SUMIF($E$58:$E$104,"=P",W58:W104)</f>
        <v>0</v>
      </c>
      <c r="W106" s="16"/>
      <c r="X106" s="16">
        <f>SUMIF($E$58:$E$104,"=P",Y58:Y104)</f>
        <v>0</v>
      </c>
      <c r="Y106" s="16"/>
      <c r="Z106" s="16">
        <f>SUMIF($E$58:$E$104,"=P",AA58:AA104)</f>
        <v>0</v>
      </c>
      <c r="AA106" s="16"/>
      <c r="AB106" s="16">
        <f>SUMIF($E$58:$E$104,"=P",AC58:AC104)</f>
        <v>0</v>
      </c>
      <c r="AC106" s="16"/>
      <c r="AD106" s="16">
        <f>SUMIF($E$58:$E$104,"=P",AE58:AE104)</f>
        <v>0</v>
      </c>
      <c r="AE106" s="16"/>
      <c r="AF106" s="16">
        <f>SUMIF($E$58:$E$104,"=P",AG58:AG104)</f>
        <v>0</v>
      </c>
      <c r="AG106" s="16"/>
      <c r="AH106" s="16">
        <f>SUMIF($E$58:$E$104,"=P",AI58:AI104)</f>
        <v>0</v>
      </c>
      <c r="AI106" s="16"/>
      <c r="AJ106" s="16">
        <f>SUMIF($E$58:$E$104,"=P",AK58:AK104)</f>
        <v>0</v>
      </c>
      <c r="AK106" s="16"/>
      <c r="AL106" s="16">
        <f>SUMIF($E$58:$E$104,"=P",AM58:AM104)</f>
        <v>0</v>
      </c>
      <c r="AM106" s="16"/>
      <c r="AN106" s="16">
        <f>SUMIF($E$58:$E$104,"=P",AO58:AO104)</f>
        <v>0</v>
      </c>
      <c r="AO106" s="16"/>
      <c r="AP106" s="16">
        <f>SUMIF($E$58:$E$104,"=P",AQ58:AQ104)</f>
        <v>0</v>
      </c>
      <c r="AQ106" s="16"/>
      <c r="AR106" s="16">
        <f>SUMIF($E$58:$E$104,"=P",AS58:AS104)</f>
        <v>0</v>
      </c>
      <c r="AS106" s="16"/>
      <c r="AT106" s="16">
        <f>SUMIF($E$58:$E$104,"=P",AU58:AU104)</f>
        <v>0</v>
      </c>
      <c r="AU106" s="16"/>
      <c r="AV106" s="16">
        <f>SUMIF($E$58:$E$104,"=P",AW58:AW104)</f>
        <v>0</v>
      </c>
      <c r="AW106" s="16"/>
      <c r="AX106" s="16">
        <f>SUMIF($E$58:$E$104,"=P",AY58:AY104)</f>
        <v>0</v>
      </c>
      <c r="AY106" s="16"/>
      <c r="AZ106" s="16">
        <f>SUMIF($E$58:$E$104,"=P",BA58:BA104)</f>
        <v>0</v>
      </c>
      <c r="BA106" s="16"/>
      <c r="BB106" s="16">
        <f>SUMIF($E$58:$E$104,"=P",BC58:BC104)</f>
        <v>0</v>
      </c>
      <c r="BC106" s="16"/>
      <c r="BD106" s="16">
        <f>SUMIF($E$58:$E$104,"=P",BE58:BE104)</f>
        <v>0</v>
      </c>
      <c r="BE106" s="16"/>
      <c r="BF106" s="16">
        <f>SUMIF($E$58:$E$104,"=P",BG58:BG104)</f>
        <v>0</v>
      </c>
      <c r="BG106" s="16"/>
      <c r="BH106" s="16">
        <f>SUMIF($E$58:$E$104,"=P",BI58:BI104)</f>
        <v>0</v>
      </c>
      <c r="BI106" s="16"/>
      <c r="BJ106" s="16">
        <f>SUMIF($E$58:$E$104,"=P",BK58:BK104)</f>
        <v>0</v>
      </c>
      <c r="BK106" s="16"/>
      <c r="BL106" s="16">
        <f>SUMIF($E$58:$E$104,"=P",BL58:BL104)</f>
        <v>0</v>
      </c>
      <c r="BM106" s="6"/>
      <c r="BN106" s="17" t="s">
        <v>19</v>
      </c>
      <c r="BO106" s="17"/>
      <c r="BP106" s="17" t="s">
        <v>5</v>
      </c>
      <c r="BQ106" s="8"/>
      <c r="BR106" s="21"/>
      <c r="BS106" s="21"/>
      <c r="BT106" s="21"/>
      <c r="BU106" s="21"/>
      <c r="BV106" s="21"/>
      <c r="BW106" s="21"/>
      <c r="BX106" s="21"/>
    </row>
    <row r="107" spans="1:77" ht="12.75" customHeight="1" x14ac:dyDescent="0.2">
      <c r="B107" s="3"/>
      <c r="C107" s="322" t="s">
        <v>38</v>
      </c>
      <c r="D107" s="322"/>
      <c r="E107" s="322"/>
      <c r="F107" s="14" t="e">
        <f>(F106*100)/(C18*F11)</f>
        <v>#DIV/0!</v>
      </c>
      <c r="G107" s="62"/>
      <c r="H107" s="14" t="e">
        <f>(H106*100)/(C19*F11)</f>
        <v>#DIV/0!</v>
      </c>
      <c r="I107" s="14"/>
      <c r="J107" s="14" t="e">
        <f>(J106*100)/(C20*F11)</f>
        <v>#DIV/0!</v>
      </c>
      <c r="K107" s="14"/>
      <c r="L107" s="14" t="e">
        <f>(L106*100)/(C21*F11)</f>
        <v>#DIV/0!</v>
      </c>
      <c r="M107" s="14"/>
      <c r="N107" s="14" t="e">
        <f>(N106*100)/(C22*F11)</f>
        <v>#DIV/0!</v>
      </c>
      <c r="O107" s="14"/>
      <c r="P107" s="14" t="e">
        <f>(P106*100)/(C23*F11)</f>
        <v>#DIV/0!</v>
      </c>
      <c r="Q107" s="14"/>
      <c r="R107" s="14" t="e">
        <f>(R106*100)/(C24*F11)</f>
        <v>#DIV/0!</v>
      </c>
      <c r="S107" s="14"/>
      <c r="T107" s="14" t="e">
        <f>(T106*100)/(C25*F11)</f>
        <v>#DIV/0!</v>
      </c>
      <c r="U107" s="14"/>
      <c r="V107" s="14" t="e">
        <f>(V106*100)/(C26*F11)</f>
        <v>#DIV/0!</v>
      </c>
      <c r="W107" s="14"/>
      <c r="X107" s="14" t="e">
        <f>(X106*100)/(C27*F11)</f>
        <v>#DIV/0!</v>
      </c>
      <c r="Y107" s="14"/>
      <c r="Z107" s="14" t="e">
        <f>(Z106*100)/(C28*F11)</f>
        <v>#DIV/0!</v>
      </c>
      <c r="AA107" s="14"/>
      <c r="AB107" s="14" t="e">
        <f>(AB106*100)/(C29*F11)</f>
        <v>#DIV/0!</v>
      </c>
      <c r="AC107" s="14"/>
      <c r="AD107" s="14" t="e">
        <f>(AD106*100)/(C30*F11)</f>
        <v>#DIV/0!</v>
      </c>
      <c r="AE107" s="14"/>
      <c r="AF107" s="14" t="e">
        <f>(AF106*100)/(C31*F11)</f>
        <v>#DIV/0!</v>
      </c>
      <c r="AG107" s="14"/>
      <c r="AH107" s="14" t="e">
        <f>(AH106*100)/(C32*F11)</f>
        <v>#DIV/0!</v>
      </c>
      <c r="AI107" s="15"/>
      <c r="AJ107" s="14" t="e">
        <f>(AJ106*100)/(C33*F11)</f>
        <v>#DIV/0!</v>
      </c>
      <c r="AK107" s="15"/>
      <c r="AL107" s="14" t="e">
        <f>(AL106*100)/(C34*F11)</f>
        <v>#DIV/0!</v>
      </c>
      <c r="AM107" s="15"/>
      <c r="AN107" s="14" t="e">
        <f>(AN106*100)/(C35*F11)</f>
        <v>#DIV/0!</v>
      </c>
      <c r="AO107" s="15"/>
      <c r="AP107" s="14" t="e">
        <f>(AP106*100)/(C36*F11)</f>
        <v>#DIV/0!</v>
      </c>
      <c r="AQ107" s="15"/>
      <c r="AR107" s="14" t="e">
        <f>(AR106*100)/(C37*F11)</f>
        <v>#DIV/0!</v>
      </c>
      <c r="AS107" s="15"/>
      <c r="AT107" s="14" t="e">
        <f>(AT106*100)/(C38*F11)</f>
        <v>#DIV/0!</v>
      </c>
      <c r="AU107" s="15"/>
      <c r="AV107" s="14" t="e">
        <f>(AV106*100)/(C39*F11)</f>
        <v>#DIV/0!</v>
      </c>
      <c r="AW107" s="15"/>
      <c r="AX107" s="14" t="e">
        <f>(AX106*100)/(C40*F11)</f>
        <v>#DIV/0!</v>
      </c>
      <c r="AY107" s="15"/>
      <c r="AZ107" s="14" t="e">
        <f>(AZ106*100)/(C41*F11)</f>
        <v>#DIV/0!</v>
      </c>
      <c r="BA107" s="15"/>
      <c r="BB107" s="14" t="e">
        <f>(BB106*100)/(C42*F11)</f>
        <v>#DIV/0!</v>
      </c>
      <c r="BC107" s="15"/>
      <c r="BD107" s="14" t="e">
        <f>(BD106*100)/(C43*F11)</f>
        <v>#DIV/0!</v>
      </c>
      <c r="BE107" s="15"/>
      <c r="BF107" s="14" t="e">
        <f>(BF106*100)/(C44*F11)</f>
        <v>#DIV/0!</v>
      </c>
      <c r="BG107" s="15"/>
      <c r="BH107" s="14" t="e">
        <f>(BH106*100)/(C45*F11)</f>
        <v>#DIV/0!</v>
      </c>
      <c r="BI107" s="15"/>
      <c r="BJ107" s="14" t="e">
        <f>(BJ106*100)/(C46*F11)</f>
        <v>#DIV/0!</v>
      </c>
      <c r="BK107" s="15"/>
      <c r="BL107" s="14" t="e">
        <f>(BL106*100)/(C47*$F$11)</f>
        <v>#DIV/0!</v>
      </c>
      <c r="BM107" s="6"/>
      <c r="BN107" s="18" t="e">
        <f>SUM(BN58:BN104)/COUNTIF(BN58:BN104,"&gt;0")</f>
        <v>#DIV/0!</v>
      </c>
      <c r="BO107" s="18"/>
      <c r="BP107" s="19" t="e">
        <f>SUMIF($E$58:$E$104,"=P",$BP$58:$BP$104)/COUNTIF($E$58:$E$104,"=P")</f>
        <v>#DIV/0!</v>
      </c>
      <c r="BQ107" s="8"/>
      <c r="BR107" s="21"/>
      <c r="BS107" s="21"/>
      <c r="BT107" s="21"/>
      <c r="BU107" s="21"/>
      <c r="BV107" s="21"/>
      <c r="BW107" s="21"/>
      <c r="BX107" s="21"/>
    </row>
    <row r="108" spans="1:77" s="50" customFormat="1" ht="12.75" customHeight="1" x14ac:dyDescent="0.2">
      <c r="C108" s="323"/>
      <c r="D108" s="324"/>
      <c r="E108" s="324"/>
      <c r="F108" s="51"/>
      <c r="G108" s="21"/>
      <c r="H108" s="21"/>
      <c r="I108" s="21"/>
      <c r="J108" s="21"/>
      <c r="K108" s="21"/>
      <c r="L108" s="21"/>
      <c r="M108" s="49"/>
      <c r="N108" s="320"/>
      <c r="O108" s="321"/>
      <c r="P108" s="321"/>
      <c r="Q108" s="321"/>
      <c r="R108" s="321"/>
      <c r="S108" s="49"/>
      <c r="T108" s="52"/>
      <c r="U108" s="49"/>
      <c r="V108" s="320"/>
      <c r="W108" s="321"/>
      <c r="X108" s="321"/>
      <c r="Y108" s="321"/>
      <c r="Z108" s="321"/>
      <c r="AA108" s="49"/>
      <c r="AB108" s="52"/>
      <c r="AC108" s="21"/>
      <c r="AD108" s="21"/>
      <c r="AE108" s="21"/>
      <c r="AF108" s="49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N108" s="21"/>
      <c r="BO108" s="21"/>
      <c r="BP108" s="21"/>
      <c r="BU108" s="81"/>
      <c r="BV108" s="81"/>
      <c r="BW108" s="81"/>
      <c r="BX108" s="81"/>
      <c r="BY108" s="81"/>
    </row>
    <row r="109" spans="1:77" s="50" customFormat="1" ht="12.75" customHeight="1" x14ac:dyDescent="0.2">
      <c r="C109" s="275" t="s">
        <v>37</v>
      </c>
      <c r="D109" s="276"/>
      <c r="E109" s="277"/>
      <c r="F109" s="68" t="e">
        <f>AVERAGE(F107)</f>
        <v>#DIV/0!</v>
      </c>
      <c r="G109" s="68"/>
      <c r="H109" s="68" t="e">
        <f t="shared" ref="H109:BL109" si="40">AVERAGE(H107)</f>
        <v>#DIV/0!</v>
      </c>
      <c r="I109" s="68"/>
      <c r="J109" s="68" t="e">
        <f t="shared" si="40"/>
        <v>#DIV/0!</v>
      </c>
      <c r="K109" s="68"/>
      <c r="L109" s="68" t="e">
        <f t="shared" si="40"/>
        <v>#DIV/0!</v>
      </c>
      <c r="M109" s="68"/>
      <c r="N109" s="68" t="e">
        <f>AVERAGE(N107)</f>
        <v>#DIV/0!</v>
      </c>
      <c r="O109" s="68"/>
      <c r="P109" s="68" t="e">
        <f t="shared" si="40"/>
        <v>#DIV/0!</v>
      </c>
      <c r="Q109" s="68"/>
      <c r="R109" s="68" t="e">
        <f t="shared" si="40"/>
        <v>#DIV/0!</v>
      </c>
      <c r="S109" s="68"/>
      <c r="T109" s="68" t="e">
        <f t="shared" si="40"/>
        <v>#DIV/0!</v>
      </c>
      <c r="U109" s="68"/>
      <c r="V109" s="68" t="e">
        <f t="shared" si="40"/>
        <v>#DIV/0!</v>
      </c>
      <c r="W109" s="68"/>
      <c r="X109" s="68" t="e">
        <f t="shared" si="40"/>
        <v>#DIV/0!</v>
      </c>
      <c r="Y109" s="68"/>
      <c r="Z109" s="68" t="e">
        <f t="shared" si="40"/>
        <v>#DIV/0!</v>
      </c>
      <c r="AA109" s="68"/>
      <c r="AB109" s="68" t="e">
        <f t="shared" si="40"/>
        <v>#DIV/0!</v>
      </c>
      <c r="AC109" s="68"/>
      <c r="AD109" s="68" t="e">
        <f t="shared" si="40"/>
        <v>#DIV/0!</v>
      </c>
      <c r="AE109" s="68"/>
      <c r="AF109" s="68" t="e">
        <f t="shared" si="40"/>
        <v>#DIV/0!</v>
      </c>
      <c r="AG109" s="68"/>
      <c r="AH109" s="68" t="e">
        <f t="shared" si="40"/>
        <v>#DIV/0!</v>
      </c>
      <c r="AI109" s="68"/>
      <c r="AJ109" s="68" t="e">
        <f t="shared" si="40"/>
        <v>#DIV/0!</v>
      </c>
      <c r="AK109" s="68"/>
      <c r="AL109" s="68" t="e">
        <f t="shared" si="40"/>
        <v>#DIV/0!</v>
      </c>
      <c r="AM109" s="68"/>
      <c r="AN109" s="68" t="e">
        <f t="shared" si="40"/>
        <v>#DIV/0!</v>
      </c>
      <c r="AO109" s="68"/>
      <c r="AP109" s="68" t="e">
        <f t="shared" si="40"/>
        <v>#DIV/0!</v>
      </c>
      <c r="AQ109" s="68"/>
      <c r="AR109" s="68" t="e">
        <f t="shared" si="40"/>
        <v>#DIV/0!</v>
      </c>
      <c r="AS109" s="68"/>
      <c r="AT109" s="68" t="e">
        <f t="shared" si="40"/>
        <v>#DIV/0!</v>
      </c>
      <c r="AU109" s="68"/>
      <c r="AV109" s="68" t="e">
        <f t="shared" si="40"/>
        <v>#DIV/0!</v>
      </c>
      <c r="AW109" s="68"/>
      <c r="AX109" s="68" t="e">
        <f t="shared" si="40"/>
        <v>#DIV/0!</v>
      </c>
      <c r="AY109" s="68"/>
      <c r="AZ109" s="68" t="e">
        <f t="shared" si="40"/>
        <v>#DIV/0!</v>
      </c>
      <c r="BA109" s="68"/>
      <c r="BB109" s="68" t="e">
        <f t="shared" si="40"/>
        <v>#DIV/0!</v>
      </c>
      <c r="BC109" s="68"/>
      <c r="BD109" s="68" t="e">
        <f t="shared" si="40"/>
        <v>#DIV/0!</v>
      </c>
      <c r="BE109" s="68"/>
      <c r="BF109" s="68" t="e">
        <f t="shared" si="40"/>
        <v>#DIV/0!</v>
      </c>
      <c r="BG109" s="68"/>
      <c r="BH109" s="68" t="e">
        <f t="shared" si="40"/>
        <v>#DIV/0!</v>
      </c>
      <c r="BI109" s="68"/>
      <c r="BJ109" s="68" t="e">
        <f t="shared" si="40"/>
        <v>#DIV/0!</v>
      </c>
      <c r="BK109" s="68"/>
      <c r="BL109" s="68" t="e">
        <f t="shared" si="40"/>
        <v>#DIV/0!</v>
      </c>
      <c r="BN109" s="21"/>
      <c r="BO109" s="21"/>
      <c r="BP109" s="21"/>
      <c r="BU109" s="81"/>
      <c r="BV109" s="81"/>
      <c r="BW109" s="81"/>
      <c r="BX109" s="81"/>
      <c r="BY109" s="81"/>
    </row>
    <row r="110" spans="1:77" s="50" customFormat="1" ht="12.75" customHeight="1" x14ac:dyDescent="0.2">
      <c r="C110" s="90"/>
      <c r="D110" s="21"/>
      <c r="E110" s="21"/>
      <c r="F110" s="51"/>
      <c r="G110" s="21"/>
      <c r="H110" s="21"/>
      <c r="I110" s="21"/>
      <c r="J110" s="21"/>
      <c r="K110" s="21"/>
      <c r="L110" s="21"/>
      <c r="M110" s="49"/>
      <c r="N110" s="52"/>
      <c r="O110" s="49"/>
      <c r="P110" s="49"/>
      <c r="Q110" s="49"/>
      <c r="R110" s="49"/>
      <c r="S110" s="49"/>
      <c r="T110" s="52"/>
      <c r="U110" s="49"/>
      <c r="V110" s="52"/>
      <c r="W110" s="49"/>
      <c r="X110" s="49"/>
      <c r="Y110" s="49"/>
      <c r="Z110" s="49"/>
      <c r="AA110" s="49"/>
      <c r="AB110" s="52"/>
      <c r="AC110" s="21"/>
      <c r="AD110" s="21"/>
      <c r="AE110" s="21"/>
      <c r="AF110" s="49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N110" s="21"/>
      <c r="BO110" s="21"/>
      <c r="BP110" s="21"/>
      <c r="BU110" s="81"/>
      <c r="BV110" s="81"/>
      <c r="BW110" s="81"/>
      <c r="BX110" s="81"/>
      <c r="BY110" s="81"/>
    </row>
    <row r="111" spans="1:77" ht="12.75" customHeight="1" x14ac:dyDescent="0.2">
      <c r="C111" s="275" t="s">
        <v>28</v>
      </c>
      <c r="D111" s="276"/>
      <c r="E111" s="277"/>
      <c r="F111" s="68" t="e">
        <f>AVERAGE(F107,H107)</f>
        <v>#DIV/0!</v>
      </c>
      <c r="G111" s="69"/>
      <c r="H111" s="68" t="e">
        <f>AVERAGE(J107,L107)</f>
        <v>#DIV/0!</v>
      </c>
      <c r="I111" s="68"/>
      <c r="J111" s="68" t="e">
        <f>AVERAGE(N107)</f>
        <v>#DIV/0!</v>
      </c>
      <c r="K111" s="68"/>
      <c r="L111" s="68" t="e">
        <f>AVERAGE(P107,R107)</f>
        <v>#DIV/0!</v>
      </c>
      <c r="M111" s="70"/>
      <c r="N111" s="68" t="e">
        <f>AVERAGE(T107,V107)</f>
        <v>#DIV/0!</v>
      </c>
      <c r="O111" s="74"/>
      <c r="P111" s="68" t="e">
        <f>AVERAGE(X107,BL107)</f>
        <v>#DIV/0!</v>
      </c>
      <c r="Q111" s="75"/>
      <c r="R111" s="68" t="e">
        <f>AVERAGE(Z107,AB107)</f>
        <v>#DIV/0!</v>
      </c>
      <c r="S111" s="75"/>
      <c r="T111" s="68" t="e">
        <f>AVERAGE(AD107)</f>
        <v>#DIV/0!</v>
      </c>
      <c r="U111" s="75"/>
      <c r="V111" s="68" t="e">
        <f>AVERAGE(AF107,AH107)</f>
        <v>#DIV/0!</v>
      </c>
      <c r="W111" s="84"/>
      <c r="X111" s="85" t="e">
        <f>AVERAGE(AJ107,AL107)</f>
        <v>#DIV/0!</v>
      </c>
      <c r="Y111" s="86"/>
      <c r="Z111" s="85" t="e">
        <f>AVERAGE(AN107)</f>
        <v>#DIV/0!</v>
      </c>
      <c r="AA111" s="86"/>
      <c r="AB111" s="85" t="e">
        <f>AVERAGE(AP107)</f>
        <v>#DIV/0!</v>
      </c>
      <c r="AC111" s="86"/>
      <c r="AD111" s="85" t="e">
        <f>AVERAGE(AR107)</f>
        <v>#DIV/0!</v>
      </c>
      <c r="AF111" s="87" t="e">
        <f>AVERAGE(AT107,AV107)</f>
        <v>#DIV/0!</v>
      </c>
      <c r="AG111" s="87"/>
      <c r="AH111" s="87" t="e">
        <f>AVERAGE(AX107,AZ107)</f>
        <v>#DIV/0!</v>
      </c>
      <c r="AI111" s="87"/>
      <c r="AJ111" s="87" t="e">
        <f>AVERAGE(BB107)</f>
        <v>#DIV/0!</v>
      </c>
      <c r="AK111" s="87"/>
      <c r="AL111" s="87" t="e">
        <f>AVERAGE(BD107,BF107)</f>
        <v>#DIV/0!</v>
      </c>
      <c r="AM111" s="87"/>
      <c r="AN111" s="87" t="e">
        <f>AVERAGE(BH107,BJ107)</f>
        <v>#DIV/0!</v>
      </c>
    </row>
    <row r="112" spans="1:77" ht="12.75" customHeight="1" x14ac:dyDescent="0.2">
      <c r="C112" s="71"/>
      <c r="D112" s="71"/>
      <c r="E112" s="72"/>
      <c r="F112" s="296"/>
      <c r="G112" s="296"/>
      <c r="H112" s="296"/>
      <c r="I112" s="73"/>
      <c r="J112" s="72"/>
      <c r="K112" s="72"/>
      <c r="L112" s="72"/>
      <c r="M112" s="72"/>
      <c r="N112" s="72"/>
      <c r="O112" s="72"/>
      <c r="P112" s="76"/>
      <c r="Q112" s="76"/>
      <c r="R112" s="76"/>
      <c r="S112" s="76"/>
      <c r="T112" s="76"/>
      <c r="U112" s="76"/>
      <c r="V112" s="76"/>
      <c r="W112" s="67"/>
      <c r="X112" s="67"/>
    </row>
    <row r="113" spans="3:30" ht="12.75" customHeight="1" x14ac:dyDescent="0.2">
      <c r="C113" s="275" t="s">
        <v>35</v>
      </c>
      <c r="D113" s="276"/>
      <c r="E113" s="277"/>
      <c r="F113" s="68" t="e">
        <f>AVERAGE(F107,H107,AF107)</f>
        <v>#DIV/0!</v>
      </c>
      <c r="G113" s="69"/>
      <c r="H113" s="68" t="e">
        <f>AVERAGE(J107,N107,T107,AH107,AZ107)</f>
        <v>#DIV/0!</v>
      </c>
      <c r="I113" s="68"/>
      <c r="J113" s="68" t="e">
        <f>AVERAGE(L107,BD107)</f>
        <v>#DIV/0!</v>
      </c>
      <c r="K113" s="68"/>
      <c r="L113" s="68" t="e">
        <f>AVERAGE(P107)</f>
        <v>#DIV/0!</v>
      </c>
      <c r="M113" s="70"/>
      <c r="N113" s="68" t="e">
        <f>AVERAGE(R107,Z107,AB107,AD107,AJ107,AL107,AN107,AP107,AR107,BB107,BF107)</f>
        <v>#DIV/0!</v>
      </c>
      <c r="O113" s="70"/>
      <c r="P113" s="68" t="e">
        <f>AVERAGE(V107,X107)</f>
        <v>#DIV/0!</v>
      </c>
      <c r="Q113" s="70"/>
      <c r="R113" s="68" t="e">
        <f>AVERAGE(AT107)</f>
        <v>#DIV/0!</v>
      </c>
      <c r="S113" s="70"/>
      <c r="T113" s="68" t="e">
        <f>AVERAGE(AV107)</f>
        <v>#DIV/0!</v>
      </c>
      <c r="U113" s="70"/>
      <c r="V113" s="68" t="e">
        <f>AVERAGE(AX107,BL107)</f>
        <v>#DIV/0!</v>
      </c>
      <c r="W113" s="68"/>
      <c r="X113" s="68" t="e">
        <f>AVERAGE(BH107)</f>
        <v>#DIV/0!</v>
      </c>
      <c r="Y113" s="68"/>
      <c r="Z113" s="68" t="e">
        <f>AVERAGE(BJ107)</f>
        <v>#DIV/0!</v>
      </c>
      <c r="AA113" s="98"/>
      <c r="AB113" s="99"/>
      <c r="AC113" s="50"/>
      <c r="AD113" s="99"/>
    </row>
  </sheetData>
  <sheetProtection password="88B8" sheet="1" scenarios="1" selectLockedCells="1"/>
  <dataConsolidate/>
  <mergeCells count="159">
    <mergeCell ref="C113:E113"/>
    <mergeCell ref="C108:E108"/>
    <mergeCell ref="N108:R108"/>
    <mergeCell ref="V108:Z108"/>
    <mergeCell ref="C109:E109"/>
    <mergeCell ref="C111:E111"/>
    <mergeCell ref="F112:H112"/>
    <mergeCell ref="C102:D102"/>
    <mergeCell ref="C103:D103"/>
    <mergeCell ref="C104:D104"/>
    <mergeCell ref="C105:D105"/>
    <mergeCell ref="C106:E106"/>
    <mergeCell ref="C107:E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BV54:BV57"/>
    <mergeCell ref="BW54:BW57"/>
    <mergeCell ref="BX54:BX57"/>
    <mergeCell ref="C57:D57"/>
    <mergeCell ref="C58:D58"/>
    <mergeCell ref="C59:D59"/>
    <mergeCell ref="F48:BP48"/>
    <mergeCell ref="BQ48:CC48"/>
    <mergeCell ref="D51:E51"/>
    <mergeCell ref="D52:E52"/>
    <mergeCell ref="F54:BL54"/>
    <mergeCell ref="BM54:BM57"/>
    <mergeCell ref="BN54:BN57"/>
    <mergeCell ref="BO54:BO57"/>
    <mergeCell ref="BP54:BP57"/>
    <mergeCell ref="BQ54:BQ57"/>
    <mergeCell ref="D45:N45"/>
    <mergeCell ref="P45:BO46"/>
    <mergeCell ref="BP45:BQ45"/>
    <mergeCell ref="D46:N46"/>
    <mergeCell ref="BP46:BQ46"/>
    <mergeCell ref="D47:N47"/>
    <mergeCell ref="P47:BO47"/>
    <mergeCell ref="BP47:BQ47"/>
    <mergeCell ref="D42:N42"/>
    <mergeCell ref="P42:BO42"/>
    <mergeCell ref="BP42:BQ42"/>
    <mergeCell ref="D43:N43"/>
    <mergeCell ref="P43:BO44"/>
    <mergeCell ref="BP43:BQ43"/>
    <mergeCell ref="D44:N44"/>
    <mergeCell ref="BP44:BQ44"/>
    <mergeCell ref="BP38:BQ38"/>
    <mergeCell ref="D39:N39"/>
    <mergeCell ref="BP39:BQ39"/>
    <mergeCell ref="D40:N40"/>
    <mergeCell ref="P40:BO41"/>
    <mergeCell ref="BP40:BQ40"/>
    <mergeCell ref="D41:N41"/>
    <mergeCell ref="BP41:BQ41"/>
    <mergeCell ref="P35:BO35"/>
    <mergeCell ref="D36:N36"/>
    <mergeCell ref="P36:BO36"/>
    <mergeCell ref="D37:N37"/>
    <mergeCell ref="P37:BO37"/>
    <mergeCell ref="D38:N38"/>
    <mergeCell ref="P38:BO39"/>
    <mergeCell ref="D31:N31"/>
    <mergeCell ref="P31:BO32"/>
    <mergeCell ref="BP31:BQ31"/>
    <mergeCell ref="D32:N32"/>
    <mergeCell ref="BP32:BQ32"/>
    <mergeCell ref="D33:N33"/>
    <mergeCell ref="P33:BO34"/>
    <mergeCell ref="BP33:BQ37"/>
    <mergeCell ref="D34:N34"/>
    <mergeCell ref="D35:N35"/>
    <mergeCell ref="D27:N27"/>
    <mergeCell ref="P27:BO27"/>
    <mergeCell ref="D28:N28"/>
    <mergeCell ref="P28:BO29"/>
    <mergeCell ref="BP28:BQ30"/>
    <mergeCell ref="D29:N29"/>
    <mergeCell ref="D30:N30"/>
    <mergeCell ref="P30:BO30"/>
    <mergeCell ref="D23:N23"/>
    <mergeCell ref="P23:BO24"/>
    <mergeCell ref="BP23:BQ23"/>
    <mergeCell ref="D24:N24"/>
    <mergeCell ref="BP24:BQ24"/>
    <mergeCell ref="D25:N25"/>
    <mergeCell ref="P25:BO26"/>
    <mergeCell ref="BP25:BQ25"/>
    <mergeCell ref="D26:N26"/>
    <mergeCell ref="BP26:BQ27"/>
    <mergeCell ref="D20:N20"/>
    <mergeCell ref="P20:BO21"/>
    <mergeCell ref="BP20:BQ20"/>
    <mergeCell ref="D21:N21"/>
    <mergeCell ref="BP21:BQ21"/>
    <mergeCell ref="D22:N22"/>
    <mergeCell ref="P22:BO22"/>
    <mergeCell ref="BP22:BQ22"/>
    <mergeCell ref="B16:BQ16"/>
    <mergeCell ref="D17:N17"/>
    <mergeCell ref="P17:BO17"/>
    <mergeCell ref="BP17:BQ17"/>
    <mergeCell ref="D18:N18"/>
    <mergeCell ref="P18:BO19"/>
    <mergeCell ref="BP18:BQ19"/>
    <mergeCell ref="D19:N19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P107">
    <cfRule type="cellIs" dxfId="73" priority="9" stopIfTrue="1" operator="greaterThanOrEqual">
      <formula>3.95</formula>
    </cfRule>
    <cfRule type="cellIs" dxfId="72" priority="10" stopIfTrue="1" operator="between">
      <formula>2.05</formula>
      <formula>3.94</formula>
    </cfRule>
    <cfRule type="cellIs" dxfId="71" priority="11" stopIfTrue="1" operator="lessThanOrEqual">
      <formula>2</formula>
    </cfRule>
  </conditionalFormatting>
  <conditionalFormatting sqref="BP58:BP104">
    <cfRule type="cellIs" dxfId="70" priority="6" stopIfTrue="1" operator="greaterThanOrEqual">
      <formula>3.95</formula>
    </cfRule>
    <cfRule type="cellIs" dxfId="69" priority="7" stopIfTrue="1" operator="between">
      <formula>2.05</formula>
      <formula>3.94</formula>
    </cfRule>
    <cfRule type="cellIs" dxfId="68" priority="8" stopIfTrue="1" operator="lessThanOrEqual">
      <formula>2</formula>
    </cfRule>
  </conditionalFormatting>
  <conditionalFormatting sqref="F58:F104">
    <cfRule type="cellIs" dxfId="67" priority="12" stopIfTrue="1" operator="equal">
      <formula>$F$55</formula>
    </cfRule>
    <cfRule type="cellIs" dxfId="66" priority="13" stopIfTrue="1" operator="notEqual">
      <formula>$F$55</formula>
    </cfRule>
  </conditionalFormatting>
  <conditionalFormatting sqref="H58:H104">
    <cfRule type="cellIs" dxfId="65" priority="14" stopIfTrue="1" operator="equal">
      <formula>$H$55</formula>
    </cfRule>
    <cfRule type="cellIs" dxfId="64" priority="15" stopIfTrue="1" operator="notEqual">
      <formula>$H$55</formula>
    </cfRule>
  </conditionalFormatting>
  <conditionalFormatting sqref="J58:J104">
    <cfRule type="cellIs" dxfId="63" priority="16" stopIfTrue="1" operator="equal">
      <formula>$J$55</formula>
    </cfRule>
    <cfRule type="cellIs" dxfId="62" priority="17" stopIfTrue="1" operator="notEqual">
      <formula>$J$55</formula>
    </cfRule>
  </conditionalFormatting>
  <conditionalFormatting sqref="L58:L104">
    <cfRule type="cellIs" dxfId="61" priority="18" stopIfTrue="1" operator="equal">
      <formula>$L$55</formula>
    </cfRule>
    <cfRule type="cellIs" dxfId="60" priority="19" stopIfTrue="1" operator="notEqual">
      <formula>$L$55</formula>
    </cfRule>
  </conditionalFormatting>
  <conditionalFormatting sqref="N58:N104">
    <cfRule type="cellIs" dxfId="59" priority="20" stopIfTrue="1" operator="equal">
      <formula>$N$55</formula>
    </cfRule>
    <cfRule type="cellIs" dxfId="58" priority="21" stopIfTrue="1" operator="notEqual">
      <formula>$N$55</formula>
    </cfRule>
  </conditionalFormatting>
  <conditionalFormatting sqref="P58:P104">
    <cfRule type="cellIs" dxfId="57" priority="22" stopIfTrue="1" operator="notEqual">
      <formula>$P$55</formula>
    </cfRule>
    <cfRule type="cellIs" dxfId="56" priority="23" stopIfTrue="1" operator="equal">
      <formula>$P$55</formula>
    </cfRule>
  </conditionalFormatting>
  <conditionalFormatting sqref="R58:R104">
    <cfRule type="cellIs" dxfId="55" priority="24" stopIfTrue="1" operator="equal">
      <formula>$R$55</formula>
    </cfRule>
    <cfRule type="cellIs" dxfId="54" priority="25" stopIfTrue="1" operator="notEqual">
      <formula>$R$55</formula>
    </cfRule>
  </conditionalFormatting>
  <conditionalFormatting sqref="T58:T104">
    <cfRule type="cellIs" dxfId="53" priority="26" stopIfTrue="1" operator="equal">
      <formula>$T$55</formula>
    </cfRule>
    <cfRule type="cellIs" dxfId="52" priority="27" stopIfTrue="1" operator="notEqual">
      <formula>$T$55</formula>
    </cfRule>
  </conditionalFormatting>
  <conditionalFormatting sqref="V58:V104">
    <cfRule type="cellIs" dxfId="51" priority="28" stopIfTrue="1" operator="equal">
      <formula>$V$55</formula>
    </cfRule>
    <cfRule type="cellIs" dxfId="50" priority="29" stopIfTrue="1" operator="notEqual">
      <formula>$V$55</formula>
    </cfRule>
  </conditionalFormatting>
  <conditionalFormatting sqref="AZ58:AZ104">
    <cfRule type="cellIs" dxfId="49" priority="58" stopIfTrue="1" operator="equal">
      <formula>$AZ$55</formula>
    </cfRule>
    <cfRule type="cellIs" dxfId="48" priority="59" stopIfTrue="1" operator="notEqual">
      <formula>$AZ$55</formula>
    </cfRule>
  </conditionalFormatting>
  <conditionalFormatting sqref="BB58:BB104">
    <cfRule type="cellIs" dxfId="47" priority="60" stopIfTrue="1" operator="equal">
      <formula>$BB$55</formula>
    </cfRule>
    <cfRule type="cellIs" dxfId="46" priority="61" stopIfTrue="1" operator="notEqual">
      <formula>$BB$55</formula>
    </cfRule>
  </conditionalFormatting>
  <conditionalFormatting sqref="BD58:BD104">
    <cfRule type="cellIs" dxfId="45" priority="62" stopIfTrue="1" operator="equal">
      <formula>$BD$55</formula>
    </cfRule>
    <cfRule type="cellIs" dxfId="44" priority="63" stopIfTrue="1" operator="notEqual">
      <formula>$BD$55</formula>
    </cfRule>
  </conditionalFormatting>
  <conditionalFormatting sqref="BF58:BF104">
    <cfRule type="cellIs" dxfId="43" priority="64" stopIfTrue="1" operator="equal">
      <formula>$BF$55</formula>
    </cfRule>
    <cfRule type="cellIs" dxfId="42" priority="65" stopIfTrue="1" operator="notEqual">
      <formula>$BF$55</formula>
    </cfRule>
  </conditionalFormatting>
  <conditionalFormatting sqref="BH58:BH104">
    <cfRule type="cellIs" dxfId="41" priority="66" stopIfTrue="1" operator="equal">
      <formula>$BH$55</formula>
    </cfRule>
    <cfRule type="cellIs" dxfId="40" priority="67" stopIfTrue="1" operator="notEqual">
      <formula>$BH$55</formula>
    </cfRule>
  </conditionalFormatting>
  <conditionalFormatting sqref="BJ58:BJ104">
    <cfRule type="cellIs" dxfId="39" priority="68" stopIfTrue="1" operator="equal">
      <formula>$BJ$55</formula>
    </cfRule>
    <cfRule type="cellIs" dxfId="38" priority="69" stopIfTrue="1" operator="notEqual">
      <formula>$BJ$55</formula>
    </cfRule>
  </conditionalFormatting>
  <conditionalFormatting sqref="X58:X104">
    <cfRule type="cellIs" dxfId="37" priority="30" stopIfTrue="1" operator="equal">
      <formula>$X$55</formula>
    </cfRule>
    <cfRule type="cellIs" dxfId="36" priority="31" stopIfTrue="1" operator="notEqual">
      <formula>$X$55</formula>
    </cfRule>
  </conditionalFormatting>
  <conditionalFormatting sqref="Z58:Z104">
    <cfRule type="cellIs" dxfId="35" priority="32" stopIfTrue="1" operator="equal">
      <formula>$Z$55</formula>
    </cfRule>
    <cfRule type="cellIs" dxfId="34" priority="33" stopIfTrue="1" operator="notEqual">
      <formula>$Z$55</formula>
    </cfRule>
  </conditionalFormatting>
  <conditionalFormatting sqref="AB58:AB104">
    <cfRule type="cellIs" dxfId="33" priority="34" stopIfTrue="1" operator="equal">
      <formula>$AB$55</formula>
    </cfRule>
    <cfRule type="cellIs" dxfId="32" priority="35" stopIfTrue="1" operator="notEqual">
      <formula>$AB$55</formula>
    </cfRule>
  </conditionalFormatting>
  <conditionalFormatting sqref="AD58:AD104">
    <cfRule type="cellIs" dxfId="31" priority="36" stopIfTrue="1" operator="equal">
      <formula>$AD$55</formula>
    </cfRule>
    <cfRule type="cellIs" dxfId="30" priority="37" stopIfTrue="1" operator="notEqual">
      <formula>$AD$55</formula>
    </cfRule>
  </conditionalFormatting>
  <conditionalFormatting sqref="AF58:AF104">
    <cfRule type="cellIs" dxfId="29" priority="38" stopIfTrue="1" operator="equal">
      <formula>$AF$55</formula>
    </cfRule>
    <cfRule type="cellIs" dxfId="28" priority="39" stopIfTrue="1" operator="notEqual">
      <formula>$AF$55</formula>
    </cfRule>
  </conditionalFormatting>
  <conditionalFormatting sqref="AH58:AH104">
    <cfRule type="cellIs" dxfId="27" priority="40" stopIfTrue="1" operator="equal">
      <formula>$AH$55</formula>
    </cfRule>
    <cfRule type="cellIs" dxfId="26" priority="41" stopIfTrue="1" operator="notEqual">
      <formula>$AH$55</formula>
    </cfRule>
  </conditionalFormatting>
  <conditionalFormatting sqref="AJ58:AJ104">
    <cfRule type="cellIs" dxfId="25" priority="42" stopIfTrue="1" operator="equal">
      <formula>$AJ$55</formula>
    </cfRule>
    <cfRule type="cellIs" dxfId="24" priority="43" stopIfTrue="1" operator="notEqual">
      <formula>$AJ$55</formula>
    </cfRule>
  </conditionalFormatting>
  <conditionalFormatting sqref="AL58:AL104">
    <cfRule type="cellIs" dxfId="23" priority="44" stopIfTrue="1" operator="equal">
      <formula>$AL$55</formula>
    </cfRule>
    <cfRule type="cellIs" dxfId="22" priority="45" stopIfTrue="1" operator="notEqual">
      <formula>$AL$55</formula>
    </cfRule>
  </conditionalFormatting>
  <conditionalFormatting sqref="AN58:AN104">
    <cfRule type="cellIs" dxfId="21" priority="46" stopIfTrue="1" operator="equal">
      <formula>$AN$55</formula>
    </cfRule>
    <cfRule type="cellIs" dxfId="20" priority="47" stopIfTrue="1" operator="notEqual">
      <formula>$AN$55</formula>
    </cfRule>
  </conditionalFormatting>
  <conditionalFormatting sqref="AP58:AP104">
    <cfRule type="cellIs" dxfId="19" priority="48" stopIfTrue="1" operator="equal">
      <formula>$AP$55</formula>
    </cfRule>
    <cfRule type="cellIs" dxfId="18" priority="49" stopIfTrue="1" operator="notEqual">
      <formula>$AP$55</formula>
    </cfRule>
  </conditionalFormatting>
  <conditionalFormatting sqref="AR58:AR104">
    <cfRule type="cellIs" dxfId="17" priority="50" stopIfTrue="1" operator="equal">
      <formula>$AR$55</formula>
    </cfRule>
    <cfRule type="cellIs" dxfId="16" priority="51" stopIfTrue="1" operator="notEqual">
      <formula>$AR$55</formula>
    </cfRule>
  </conditionalFormatting>
  <conditionalFormatting sqref="AT58:AT104">
    <cfRule type="cellIs" dxfId="15" priority="52" stopIfTrue="1" operator="equal">
      <formula>$AT$55</formula>
    </cfRule>
    <cfRule type="cellIs" dxfId="14" priority="53" stopIfTrue="1" operator="notEqual">
      <formula>$AT$55</formula>
    </cfRule>
  </conditionalFormatting>
  <conditionalFormatting sqref="AV58:AV104">
    <cfRule type="cellIs" dxfId="13" priority="54" stopIfTrue="1" operator="equal">
      <formula>$AV$55</formula>
    </cfRule>
    <cfRule type="cellIs" dxfId="12" priority="55" stopIfTrue="1" operator="notEqual">
      <formula>$AV$55</formula>
    </cfRule>
  </conditionalFormatting>
  <conditionalFormatting sqref="AX58:AX104">
    <cfRule type="cellIs" dxfId="11" priority="56" stopIfTrue="1" operator="equal">
      <formula>$AX$55</formula>
    </cfRule>
    <cfRule type="cellIs" dxfId="10" priority="57" stopIfTrue="1" operator="notEqual">
      <formula>$AX$55</formula>
    </cfRule>
  </conditionalFormatting>
  <conditionalFormatting sqref="BO58:BO104">
    <cfRule type="cellIs" dxfId="9" priority="3" stopIfTrue="1" operator="lessThan">
      <formula>13.8</formula>
    </cfRule>
    <cfRule type="cellIs" dxfId="8" priority="4" stopIfTrue="1" operator="greaterThanOrEqual">
      <formula>250</formula>
    </cfRule>
    <cfRule type="cellIs" dxfId="7" priority="5" stopIfTrue="1" operator="lessThan">
      <formula>250</formula>
    </cfRule>
  </conditionalFormatting>
  <conditionalFormatting sqref="BL58:BL104">
    <cfRule type="cellIs" dxfId="6" priority="1" stopIfTrue="1" operator="notEqual">
      <formula>2</formula>
    </cfRule>
    <cfRule type="cellIs" dxfId="5" priority="2" stopIfTrue="1" operator="equal">
      <formula>2</formula>
    </cfRule>
  </conditionalFormatting>
  <dataValidations count="7">
    <dataValidation type="decimal" allowBlank="1" showInputMessage="1" showErrorMessage="1" errorTitle="ERROR" error="Sólo se admiten valores decimales entre 0 y 2. Ingresar valores con coma decimal y no con punto, por ejemplo: 2,5 y no 2.5" sqref="AA58:AA104 Y58:Y104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8:K104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8:W104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58:E104">
      <formula1>$CC$14:$CC$15</formula1>
    </dataValidation>
    <dataValidation type="list" allowBlank="1" showInputMessage="1" showErrorMessage="1" errorTitle="ERROR" error="SOLO SE ADMITEN LAS ALTERNATIVAS: A, B, C y D." sqref="F58:F104 BJ58:BJ104 BH58:BH104 BF58:BF104 BD58:BD104 BB58:BB104 AZ58:AZ104 AX58:AX104 AV58:AV104 AT58:AT104 AR58:AR104 AP58:AP104 AN58:AN104 AL58:AL104 AJ58:AJ104 AH58:AH104 AF58:AF104 AB58:AB104 H58:H104 AD58:AD104 Z58:Z104 X58:X104 V58:V104 T58:T104 R58:R104 J58:J104 N58:N104 L58:L104">
      <formula1>$J$8:$J$11</formula1>
    </dataValidation>
    <dataValidation type="list" allowBlank="1" showInputMessage="1" showErrorMessage="1" errorTitle="¡ERROR!" error="SOLO SE ADMITEN LOS VALORES: 0, 1 o 2 COMO RESPUESTA." sqref="BL58:BL104">
      <formula1>$Z$1:$Z$3</formula1>
    </dataValidation>
    <dataValidation type="list" allowBlank="1" showInputMessage="1" showErrorMessage="1" errorTitle="ERROR" error="SOLO SE ADMITEN LAS RESPUESTAS: A, B, C ó D." sqref="P58:P104">
      <formula1>$J$8:$J$11</formula1>
    </dataValidation>
  </dataValidations>
  <hyperlinks>
    <hyperlink ref="C3" r:id="rId1"/>
  </hyperlink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34" orientation="landscape" horizontalDpi="300" verticalDpi="300" r:id="rId2"/>
  <headerFooter alignWithMargins="0"/>
  <colBreaks count="1" manualBreakCount="1">
    <brk id="72" max="1048575" man="1"/>
  </colBrea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X154"/>
  <sheetViews>
    <sheetView showGridLines="0" zoomScale="62" zoomScaleNormal="62" workbookViewId="0">
      <selection activeCell="D9" sqref="D9:G9"/>
    </sheetView>
  </sheetViews>
  <sheetFormatPr baseColWidth="10" defaultColWidth="9.140625" defaultRowHeight="12.75" x14ac:dyDescent="0.2"/>
  <cols>
    <col min="2" max="2" width="29.140625" customWidth="1"/>
    <col min="3" max="4" width="22.28515625" customWidth="1"/>
    <col min="5" max="5" width="22.28515625" style="25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25" customWidth="1"/>
    <col min="11" max="11" width="16.42578125" style="25" customWidth="1"/>
    <col min="12" max="12" width="8.5703125" style="25" customWidth="1"/>
    <col min="13" max="13" width="5.85546875" style="25" customWidth="1"/>
    <col min="14" max="24" width="7.28515625" style="25" customWidth="1"/>
    <col min="25" max="25" width="6.28515625" style="25" customWidth="1"/>
    <col min="26" max="26" width="6.28515625" customWidth="1"/>
    <col min="27" max="45" width="6.28515625" style="77" customWidth="1"/>
    <col min="46" max="46" width="7.28515625" style="77" customWidth="1"/>
    <col min="47" max="47" width="29.5703125" style="77" customWidth="1"/>
    <col min="48" max="48" width="53.85546875" style="77" customWidth="1"/>
    <col min="49" max="49" width="17.7109375" style="77" customWidth="1"/>
    <col min="50" max="50" width="17.7109375" style="126" customWidth="1"/>
    <col min="51" max="52" width="17.7109375" style="77" customWidth="1"/>
    <col min="53" max="53" width="18.85546875" style="77" customWidth="1"/>
    <col min="54" max="56" width="23.28515625" style="77" customWidth="1"/>
    <col min="57" max="57" width="20" style="77" customWidth="1"/>
    <col min="58" max="58" width="19.42578125" style="77" customWidth="1"/>
    <col min="59" max="59" width="15.140625" style="77" bestFit="1" customWidth="1"/>
    <col min="60" max="61" width="12.42578125" style="77" bestFit="1" customWidth="1"/>
    <col min="62" max="64" width="17.42578125" customWidth="1"/>
    <col min="65" max="65" width="13.42578125" customWidth="1"/>
    <col min="66" max="66" width="5.5703125" customWidth="1"/>
    <col min="70" max="70" width="36.85546875" customWidth="1"/>
    <col min="71" max="71" width="10.7109375" customWidth="1"/>
    <col min="72" max="72" width="10.28515625" customWidth="1"/>
    <col min="73" max="73" width="10.7109375" customWidth="1"/>
    <col min="74" max="74" width="10.28515625" customWidth="1"/>
    <col min="75" max="75" width="10.7109375" customWidth="1"/>
    <col min="76" max="76" width="10.28515625" customWidth="1"/>
    <col min="77" max="77" width="10.7109375" customWidth="1"/>
    <col min="78" max="78" width="10.28515625" customWidth="1"/>
    <col min="79" max="79" width="10.7109375" customWidth="1"/>
    <col min="80" max="80" width="10.28515625" customWidth="1"/>
    <col min="81" max="83" width="10" customWidth="1"/>
    <col min="84" max="91" width="12" bestFit="1" customWidth="1"/>
    <col min="92" max="93" width="11.85546875" bestFit="1" customWidth="1"/>
    <col min="94" max="96" width="11.7109375" bestFit="1" customWidth="1"/>
    <col min="97" max="99" width="11.5703125" bestFit="1" customWidth="1"/>
  </cols>
  <sheetData>
    <row r="2" spans="2:61" ht="12.75" customHeight="1" x14ac:dyDescent="0.2">
      <c r="C2" s="290"/>
      <c r="D2" s="290"/>
      <c r="E2" s="290"/>
      <c r="F2" s="290"/>
      <c r="G2" s="290"/>
      <c r="H2" s="290"/>
      <c r="I2" s="290"/>
      <c r="J2" s="290"/>
    </row>
    <row r="3" spans="2:61" ht="12.75" customHeight="1" x14ac:dyDescent="0.2">
      <c r="C3" s="297"/>
      <c r="D3" s="298"/>
      <c r="E3" s="298"/>
      <c r="F3" s="298"/>
      <c r="G3" s="298"/>
      <c r="H3" s="298"/>
      <c r="I3" s="298"/>
      <c r="J3" s="298"/>
    </row>
    <row r="4" spans="2:61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1" ht="23.25" customHeight="1" thickBot="1" x14ac:dyDescent="0.25">
      <c r="C5" s="355" t="s">
        <v>167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</row>
    <row r="6" spans="2:61" ht="47.25" customHeight="1" thickBot="1" x14ac:dyDescent="0.25">
      <c r="C6" s="2"/>
      <c r="D6" s="2"/>
      <c r="E6" s="23"/>
      <c r="F6" s="2"/>
      <c r="G6" s="2"/>
      <c r="I6" s="21"/>
      <c r="J6" s="49"/>
      <c r="K6" s="49"/>
      <c r="L6" s="128"/>
      <c r="AW6" s="356" t="s">
        <v>223</v>
      </c>
      <c r="AX6" s="357"/>
    </row>
    <row r="7" spans="2:61" ht="25.5" customHeight="1" thickBot="1" x14ac:dyDescent="0.25">
      <c r="B7" s="3"/>
      <c r="C7" s="129" t="s">
        <v>122</v>
      </c>
      <c r="D7" s="358"/>
      <c r="E7" s="358"/>
      <c r="F7" s="358"/>
      <c r="G7" s="358"/>
      <c r="H7" s="130"/>
      <c r="I7" s="44"/>
      <c r="J7" s="44"/>
      <c r="K7" s="131"/>
      <c r="L7" s="128"/>
      <c r="AW7" s="232" t="s">
        <v>123</v>
      </c>
      <c r="AX7" s="233" t="s">
        <v>124</v>
      </c>
    </row>
    <row r="8" spans="2:61" ht="35.25" customHeight="1" x14ac:dyDescent="0.2">
      <c r="B8" s="3"/>
      <c r="C8" s="129" t="s">
        <v>1</v>
      </c>
      <c r="D8" s="344"/>
      <c r="E8" s="345"/>
      <c r="F8" s="345"/>
      <c r="G8" s="346"/>
      <c r="H8" s="83"/>
      <c r="I8" s="44"/>
      <c r="J8" s="44"/>
      <c r="K8" s="131"/>
      <c r="L8" s="128"/>
      <c r="M8" s="44"/>
      <c r="N8" s="44"/>
      <c r="O8" s="44"/>
      <c r="P8" s="44"/>
      <c r="Q8" s="44"/>
      <c r="R8" s="44"/>
      <c r="S8" s="44"/>
      <c r="T8" s="44"/>
      <c r="U8" s="44"/>
      <c r="V8" s="44"/>
      <c r="AW8" s="132">
        <v>1</v>
      </c>
      <c r="AX8" s="234">
        <f>K18</f>
        <v>0</v>
      </c>
    </row>
    <row r="9" spans="2:61" ht="35.25" customHeight="1" x14ac:dyDescent="0.2">
      <c r="B9" s="3"/>
      <c r="C9" s="129" t="s">
        <v>6</v>
      </c>
      <c r="D9" s="347">
        <f ca="1">TODAY()</f>
        <v>42446</v>
      </c>
      <c r="E9" s="348"/>
      <c r="F9" s="348"/>
      <c r="G9" s="349"/>
      <c r="H9" s="83"/>
      <c r="I9" s="44"/>
      <c r="J9" s="44"/>
      <c r="K9" s="131"/>
      <c r="L9" s="128"/>
      <c r="M9" s="44"/>
      <c r="N9" s="44"/>
      <c r="O9" s="44"/>
      <c r="P9" s="44"/>
      <c r="Q9" s="44"/>
      <c r="R9" s="44"/>
      <c r="S9" s="44"/>
      <c r="T9" s="44"/>
      <c r="U9" s="44"/>
      <c r="V9" s="44"/>
      <c r="AW9" s="134">
        <v>2</v>
      </c>
      <c r="AX9" s="135">
        <f t="shared" ref="AX9:AX37" si="0">K19</f>
        <v>0</v>
      </c>
    </row>
    <row r="10" spans="2:61" ht="35.25" customHeight="1" x14ac:dyDescent="0.2">
      <c r="B10" s="3"/>
      <c r="C10" s="350" t="s">
        <v>125</v>
      </c>
      <c r="D10" s="351"/>
      <c r="E10" s="352"/>
      <c r="F10" s="353">
        <f>SUM('7º básico A'!F10:H10,'7º básico B'!F10:H10,'7º básico C'!F10:H10)</f>
        <v>43</v>
      </c>
      <c r="G10" s="354"/>
      <c r="H10" s="136"/>
      <c r="I10" s="44"/>
      <c r="J10" s="44"/>
      <c r="K10" s="131"/>
      <c r="L10" s="128"/>
      <c r="M10" s="44"/>
      <c r="N10" s="44"/>
      <c r="O10" s="44"/>
      <c r="P10" s="44"/>
      <c r="Q10" s="44"/>
      <c r="R10" s="44"/>
      <c r="S10" s="44"/>
      <c r="T10" s="44"/>
      <c r="U10" s="44"/>
      <c r="V10" s="44"/>
      <c r="AW10" s="134">
        <v>3</v>
      </c>
      <c r="AX10" s="135">
        <f t="shared" si="0"/>
        <v>0</v>
      </c>
    </row>
    <row r="11" spans="2:61" ht="35.25" customHeight="1" x14ac:dyDescent="0.2">
      <c r="B11" s="3"/>
      <c r="C11" s="350" t="s">
        <v>126</v>
      </c>
      <c r="D11" s="351"/>
      <c r="E11" s="352"/>
      <c r="F11" s="353">
        <f>SUM('7º básico A'!F11:H11,'7º básico B'!F11:H11,'7º básico C'!F11:H11)</f>
        <v>1</v>
      </c>
      <c r="G11" s="354"/>
      <c r="H11" s="83"/>
      <c r="I11" s="44" t="s">
        <v>127</v>
      </c>
      <c r="J11" s="44"/>
      <c r="K11" s="44"/>
      <c r="L11" s="128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3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134">
        <v>4</v>
      </c>
      <c r="AX11" s="135">
        <f t="shared" si="0"/>
        <v>0</v>
      </c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</row>
    <row r="12" spans="2:61" ht="35.25" customHeight="1" x14ac:dyDescent="0.2">
      <c r="B12" s="3"/>
      <c r="C12" s="350" t="s">
        <v>15</v>
      </c>
      <c r="D12" s="351"/>
      <c r="E12" s="352"/>
      <c r="F12" s="353">
        <f>SUM('7º básico A'!F12:H12,'7º básico B'!F12:H12,'7º básico C'!F12:H12)</f>
        <v>0</v>
      </c>
      <c r="G12" s="354"/>
      <c r="H12" s="66"/>
      <c r="I12" s="44"/>
      <c r="J12" s="44"/>
      <c r="K12" s="44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10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78"/>
      <c r="AW12" s="134">
        <v>5</v>
      </c>
      <c r="AX12" s="135">
        <f t="shared" si="0"/>
        <v>0</v>
      </c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</row>
    <row r="13" spans="2:61" ht="32.25" customHeight="1" x14ac:dyDescent="0.2">
      <c r="C13" s="9"/>
      <c r="D13" s="9"/>
      <c r="E13" s="24"/>
      <c r="F13" s="9"/>
      <c r="G13" s="9"/>
      <c r="I13" s="44"/>
      <c r="J13" s="44"/>
      <c r="K13" s="44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10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78"/>
      <c r="AW13" s="134">
        <v>6</v>
      </c>
      <c r="AX13" s="135">
        <f t="shared" si="0"/>
        <v>0</v>
      </c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</row>
    <row r="14" spans="2:61" ht="32.25" customHeight="1" x14ac:dyDescent="0.2"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6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7"/>
      <c r="AS14" s="137"/>
      <c r="AT14" s="137"/>
      <c r="AU14" s="137"/>
      <c r="AW14" s="134">
        <v>7</v>
      </c>
      <c r="AX14" s="135">
        <f t="shared" si="0"/>
        <v>0</v>
      </c>
    </row>
    <row r="15" spans="2:61" ht="32.25" customHeight="1" thickBot="1" x14ac:dyDescent="0.25">
      <c r="B15" s="21"/>
      <c r="C15" s="21"/>
      <c r="D15" s="21" t="s">
        <v>127</v>
      </c>
      <c r="L15" s="96"/>
      <c r="M15" s="139"/>
      <c r="N15" s="96" t="s">
        <v>191</v>
      </c>
      <c r="O15" s="96" t="s">
        <v>192</v>
      </c>
      <c r="P15" s="96" t="s">
        <v>193</v>
      </c>
      <c r="Q15" s="96" t="s">
        <v>194</v>
      </c>
      <c r="R15" s="96" t="s">
        <v>195</v>
      </c>
      <c r="S15" s="96" t="s">
        <v>196</v>
      </c>
      <c r="T15" s="96" t="s">
        <v>197</v>
      </c>
      <c r="U15" s="96" t="s">
        <v>198</v>
      </c>
      <c r="V15" s="96" t="s">
        <v>199</v>
      </c>
      <c r="W15" s="96" t="s">
        <v>200</v>
      </c>
      <c r="X15" s="96" t="s">
        <v>201</v>
      </c>
      <c r="Y15" s="96" t="s">
        <v>202</v>
      </c>
      <c r="Z15" s="96" t="s">
        <v>203</v>
      </c>
      <c r="AA15" s="96" t="s">
        <v>204</v>
      </c>
      <c r="AB15" s="96" t="s">
        <v>205</v>
      </c>
      <c r="AC15" s="96" t="s">
        <v>206</v>
      </c>
      <c r="AD15" s="96" t="s">
        <v>207</v>
      </c>
      <c r="AE15" s="96" t="s">
        <v>208</v>
      </c>
      <c r="AF15" s="96" t="s">
        <v>209</v>
      </c>
      <c r="AG15" s="96" t="s">
        <v>210</v>
      </c>
      <c r="AH15" s="96" t="s">
        <v>211</v>
      </c>
      <c r="AI15" s="96" t="s">
        <v>212</v>
      </c>
      <c r="AJ15" s="96" t="s">
        <v>213</v>
      </c>
      <c r="AK15" s="96" t="s">
        <v>214</v>
      </c>
      <c r="AL15" s="96" t="s">
        <v>215</v>
      </c>
      <c r="AM15" s="96" t="s">
        <v>216</v>
      </c>
      <c r="AN15" s="96" t="s">
        <v>217</v>
      </c>
      <c r="AO15" s="96" t="s">
        <v>218</v>
      </c>
      <c r="AP15" s="96" t="s">
        <v>219</v>
      </c>
      <c r="AQ15" s="96" t="s">
        <v>220</v>
      </c>
      <c r="AR15" s="128"/>
      <c r="AS15" s="128"/>
      <c r="AT15" s="128"/>
      <c r="AU15" s="137"/>
      <c r="AW15" s="134">
        <v>8</v>
      </c>
      <c r="AX15" s="135">
        <f>K25</f>
        <v>0</v>
      </c>
    </row>
    <row r="16" spans="2:61" ht="32.25" customHeight="1" thickBot="1" x14ac:dyDescent="0.25">
      <c r="B16" s="360" t="s">
        <v>172</v>
      </c>
      <c r="C16" s="361"/>
      <c r="D16" s="361"/>
      <c r="E16" s="361"/>
      <c r="F16" s="361"/>
      <c r="G16" s="361"/>
      <c r="H16" s="361"/>
      <c r="I16" s="361"/>
      <c r="J16" s="361"/>
      <c r="K16" s="362"/>
      <c r="L16" s="140"/>
      <c r="M16" s="141" t="s">
        <v>188</v>
      </c>
      <c r="N16" s="142">
        <f>'7º básico A'!$F$109</f>
        <v>0</v>
      </c>
      <c r="O16" s="142">
        <f>'7º básico A'!$H$109</f>
        <v>0</v>
      </c>
      <c r="P16" s="142">
        <f>'7º básico A'!$J$109</f>
        <v>0</v>
      </c>
      <c r="Q16" s="142">
        <f>'7º básico A'!$L$109</f>
        <v>0</v>
      </c>
      <c r="R16" s="142">
        <f>'7º básico A'!$N$109</f>
        <v>0</v>
      </c>
      <c r="S16" s="142">
        <f>'7º básico A'!$P$109</f>
        <v>0</v>
      </c>
      <c r="T16" s="142">
        <f>'7º básico A'!$R$109</f>
        <v>0</v>
      </c>
      <c r="U16" s="142">
        <f>'7º básico A'!$T$109</f>
        <v>0</v>
      </c>
      <c r="V16" s="142">
        <f>'7º básico A'!$V$109</f>
        <v>0</v>
      </c>
      <c r="W16" s="143">
        <f>'7º básico A'!$X$109</f>
        <v>0</v>
      </c>
      <c r="X16" s="143">
        <f>'7º básico A'!$Z$109</f>
        <v>0</v>
      </c>
      <c r="Y16" s="143">
        <f>'7º básico A'!$AB$109</f>
        <v>0</v>
      </c>
      <c r="Z16" s="144">
        <f>'7º básico A'!$AD$109</f>
        <v>0</v>
      </c>
      <c r="AA16" s="145">
        <f>'7º básico A'!$AF$109</f>
        <v>0</v>
      </c>
      <c r="AB16" s="145">
        <f>'7º básico A'!$AH$109</f>
        <v>0</v>
      </c>
      <c r="AC16" s="145">
        <f>'7º básico A'!$AJ$109</f>
        <v>0</v>
      </c>
      <c r="AD16" s="145">
        <f>'7º básico A'!$AL$109</f>
        <v>0</v>
      </c>
      <c r="AE16" s="145">
        <f>'7º básico A'!$AN$109</f>
        <v>0</v>
      </c>
      <c r="AF16" s="145">
        <f>'7º básico A'!$AP$109</f>
        <v>0</v>
      </c>
      <c r="AG16" s="145">
        <f>'7º básico A'!$AR$109</f>
        <v>0</v>
      </c>
      <c r="AH16" s="145">
        <f>'7º básico A'!$AT$109</f>
        <v>0</v>
      </c>
      <c r="AI16" s="145">
        <f>'7º básico A'!$AV$109</f>
        <v>0</v>
      </c>
      <c r="AJ16" s="145">
        <f>'7º básico A'!$AX$109</f>
        <v>0</v>
      </c>
      <c r="AK16" s="145">
        <f>'7º básico A'!$AZ$109</f>
        <v>0</v>
      </c>
      <c r="AL16" s="145">
        <f>'7º básico A'!$BB$109</f>
        <v>0</v>
      </c>
      <c r="AM16" s="145">
        <f>'7º básico A'!$BD$109</f>
        <v>0</v>
      </c>
      <c r="AN16" s="145">
        <f>'7º básico A'!$BF$109</f>
        <v>0</v>
      </c>
      <c r="AO16" s="145">
        <f>'7º básico A'!$BH$109</f>
        <v>0</v>
      </c>
      <c r="AP16" s="145">
        <f>'7º básico A'!$BJ$109</f>
        <v>0</v>
      </c>
      <c r="AQ16" s="145">
        <f>'7º básico A'!$BL$109</f>
        <v>0</v>
      </c>
      <c r="AR16" s="154"/>
      <c r="AS16" s="154"/>
      <c r="AT16" s="154"/>
      <c r="AU16" s="137"/>
      <c r="AW16" s="134">
        <v>9</v>
      </c>
      <c r="AX16" s="135">
        <f t="shared" si="0"/>
        <v>0</v>
      </c>
    </row>
    <row r="17" spans="2:102" ht="32.25" customHeight="1" x14ac:dyDescent="0.2">
      <c r="B17" s="216" t="s">
        <v>2</v>
      </c>
      <c r="C17" s="363" t="s">
        <v>171</v>
      </c>
      <c r="D17" s="363"/>
      <c r="E17" s="363"/>
      <c r="F17" s="363"/>
      <c r="G17" s="363"/>
      <c r="H17" s="363"/>
      <c r="I17" s="363"/>
      <c r="J17" s="363"/>
      <c r="K17" s="217" t="s">
        <v>124</v>
      </c>
      <c r="L17" s="96"/>
      <c r="M17" s="139" t="s">
        <v>189</v>
      </c>
      <c r="N17" s="142" t="e">
        <f>'7º básico B'!$F$109</f>
        <v>#DIV/0!</v>
      </c>
      <c r="O17" s="142" t="e">
        <f>'7º básico B'!$H$109</f>
        <v>#DIV/0!</v>
      </c>
      <c r="P17" s="142" t="e">
        <f>'7º básico B'!$J$109</f>
        <v>#DIV/0!</v>
      </c>
      <c r="Q17" s="142" t="e">
        <f>'7º básico B'!$L$109</f>
        <v>#DIV/0!</v>
      </c>
      <c r="R17" s="142" t="e">
        <f>'7º básico B'!$N$109</f>
        <v>#DIV/0!</v>
      </c>
      <c r="S17" s="142" t="e">
        <f>'7º básico B'!$P$109</f>
        <v>#DIV/0!</v>
      </c>
      <c r="T17" s="142" t="e">
        <f>'7º básico B'!$R$109</f>
        <v>#DIV/0!</v>
      </c>
      <c r="U17" s="142" t="e">
        <f>'7º básico B'!$T$109</f>
        <v>#DIV/0!</v>
      </c>
      <c r="V17" s="142" t="e">
        <f>'7º básico B'!$V$109</f>
        <v>#DIV/0!</v>
      </c>
      <c r="W17" s="143" t="e">
        <f>'7º básico B'!$X$109</f>
        <v>#DIV/0!</v>
      </c>
      <c r="X17" s="143" t="e">
        <f>'7º básico B'!$Z$109</f>
        <v>#DIV/0!</v>
      </c>
      <c r="Y17" s="143" t="e">
        <f>'7º básico B'!$AB$109</f>
        <v>#DIV/0!</v>
      </c>
      <c r="Z17" s="144" t="e">
        <f>'7º básico B'!$AD$109</f>
        <v>#DIV/0!</v>
      </c>
      <c r="AA17" s="145" t="e">
        <f>'7º básico B'!$AF$109</f>
        <v>#DIV/0!</v>
      </c>
      <c r="AB17" s="145" t="e">
        <f>'7º básico B'!$AH$109</f>
        <v>#DIV/0!</v>
      </c>
      <c r="AC17" s="145" t="e">
        <f>'7º básico B'!$AJ$109</f>
        <v>#DIV/0!</v>
      </c>
      <c r="AD17" s="145" t="e">
        <f>'7º básico B'!$AL$109</f>
        <v>#DIV/0!</v>
      </c>
      <c r="AE17" s="145" t="e">
        <f>'7º básico B'!$AN$109</f>
        <v>#DIV/0!</v>
      </c>
      <c r="AF17" s="145" t="e">
        <f>'7º básico B'!$AP$109</f>
        <v>#DIV/0!</v>
      </c>
      <c r="AG17" s="145" t="e">
        <f>'7º básico B'!$AR$109</f>
        <v>#DIV/0!</v>
      </c>
      <c r="AH17" s="145" t="e">
        <f>'7º básico B'!$AT$109</f>
        <v>#DIV/0!</v>
      </c>
      <c r="AI17" s="145" t="e">
        <f>'7º básico B'!$AV$109</f>
        <v>#DIV/0!</v>
      </c>
      <c r="AJ17" s="145" t="e">
        <f>'7º básico B'!$AX$109</f>
        <v>#DIV/0!</v>
      </c>
      <c r="AK17" s="145" t="e">
        <f>'7º básico B'!$AZ$109</f>
        <v>#DIV/0!</v>
      </c>
      <c r="AL17" s="145" t="e">
        <f>'7º básico B'!$BB$109</f>
        <v>#DIV/0!</v>
      </c>
      <c r="AM17" s="145" t="e">
        <f>'7º básico B'!$BD$109</f>
        <v>#DIV/0!</v>
      </c>
      <c r="AN17" s="145" t="e">
        <f>'7º básico B'!$BF$109</f>
        <v>#DIV/0!</v>
      </c>
      <c r="AO17" s="145" t="e">
        <f>'7º básico B'!$BH$109</f>
        <v>#DIV/0!</v>
      </c>
      <c r="AP17" s="145" t="e">
        <f>'7º básico B'!$BJ$109</f>
        <v>#DIV/0!</v>
      </c>
      <c r="AQ17" s="145" t="e">
        <f>'7º básico B'!$BL$109</f>
        <v>#DIV/0!</v>
      </c>
      <c r="AR17" s="154"/>
      <c r="AS17" s="154"/>
      <c r="AT17" s="154"/>
      <c r="AU17" s="137"/>
      <c r="AW17" s="134">
        <v>10</v>
      </c>
      <c r="AX17" s="135">
        <f t="shared" si="0"/>
        <v>0</v>
      </c>
      <c r="BF17" s="79"/>
      <c r="BG17" s="79"/>
      <c r="BH17" s="79"/>
      <c r="BI17" s="79"/>
    </row>
    <row r="18" spans="2:102" ht="32.25" customHeight="1" x14ac:dyDescent="0.2">
      <c r="B18" s="146">
        <v>1</v>
      </c>
      <c r="C18" s="359" t="s">
        <v>45</v>
      </c>
      <c r="D18" s="359"/>
      <c r="E18" s="359"/>
      <c r="F18" s="359"/>
      <c r="G18" s="359"/>
      <c r="H18" s="359"/>
      <c r="I18" s="359"/>
      <c r="J18" s="359"/>
      <c r="K18" s="147">
        <f>IFERROR(AVERAGEIF(N16:N18,"&gt;=0"),"")</f>
        <v>0</v>
      </c>
      <c r="L18" s="96"/>
      <c r="M18" s="139" t="s">
        <v>190</v>
      </c>
      <c r="N18" s="142" t="e">
        <f>'7º básico C'!$F$109</f>
        <v>#DIV/0!</v>
      </c>
      <c r="O18" s="142" t="e">
        <f>'7º básico C'!$H$109</f>
        <v>#DIV/0!</v>
      </c>
      <c r="P18" s="142" t="e">
        <f>'7º básico C'!$J$109</f>
        <v>#DIV/0!</v>
      </c>
      <c r="Q18" s="142" t="e">
        <f>'7º básico C'!$L$109</f>
        <v>#DIV/0!</v>
      </c>
      <c r="R18" s="142" t="e">
        <f>'7º básico C'!$N$109</f>
        <v>#DIV/0!</v>
      </c>
      <c r="S18" s="142" t="e">
        <f>'7º básico C'!$P$109</f>
        <v>#DIV/0!</v>
      </c>
      <c r="T18" s="142" t="e">
        <f>'7º básico C'!$R$109</f>
        <v>#DIV/0!</v>
      </c>
      <c r="U18" s="142" t="e">
        <f>'7º básico C'!$T$109</f>
        <v>#DIV/0!</v>
      </c>
      <c r="V18" s="142" t="e">
        <f>'7º básico C'!$V$109</f>
        <v>#DIV/0!</v>
      </c>
      <c r="W18" s="143" t="e">
        <f>'7º básico C'!$X$109</f>
        <v>#DIV/0!</v>
      </c>
      <c r="X18" s="143" t="e">
        <f>'7º básico C'!$Z$109</f>
        <v>#DIV/0!</v>
      </c>
      <c r="Y18" s="143" t="e">
        <f>'7º básico C'!$AB$109</f>
        <v>#DIV/0!</v>
      </c>
      <c r="Z18" s="144" t="e">
        <f>'7º básico C'!$AD$109</f>
        <v>#DIV/0!</v>
      </c>
      <c r="AA18" s="145" t="e">
        <f>'7º básico C'!$AF$109</f>
        <v>#DIV/0!</v>
      </c>
      <c r="AB18" s="145" t="e">
        <f>'7º básico C'!$AH$109</f>
        <v>#DIV/0!</v>
      </c>
      <c r="AC18" s="145" t="e">
        <f>'7º básico C'!$AJ$109</f>
        <v>#DIV/0!</v>
      </c>
      <c r="AD18" s="145" t="e">
        <f>'7º básico C'!$AL$109</f>
        <v>#DIV/0!</v>
      </c>
      <c r="AE18" s="145" t="e">
        <f>'7º básico C'!$AN$109</f>
        <v>#DIV/0!</v>
      </c>
      <c r="AF18" s="145" t="e">
        <f>'7º básico C'!$AP$109</f>
        <v>#DIV/0!</v>
      </c>
      <c r="AG18" s="145" t="e">
        <f>'7º básico C'!$AR$109</f>
        <v>#DIV/0!</v>
      </c>
      <c r="AH18" s="145" t="e">
        <f>'7º básico C'!$AT$109</f>
        <v>#DIV/0!</v>
      </c>
      <c r="AI18" s="145" t="e">
        <f>'7º básico C'!$AV$109</f>
        <v>#DIV/0!</v>
      </c>
      <c r="AJ18" s="145" t="e">
        <f>'7º básico C'!$AX$109</f>
        <v>#DIV/0!</v>
      </c>
      <c r="AK18" s="145" t="e">
        <f>'7º básico C'!$AZ$109</f>
        <v>#DIV/0!</v>
      </c>
      <c r="AL18" s="145" t="e">
        <f>'7º básico C'!$BB$109</f>
        <v>#DIV/0!</v>
      </c>
      <c r="AM18" s="145" t="e">
        <f>'7º básico C'!$BD$109</f>
        <v>#DIV/0!</v>
      </c>
      <c r="AN18" s="145" t="e">
        <f>'7º básico C'!$BF$109</f>
        <v>#DIV/0!</v>
      </c>
      <c r="AO18" s="145" t="e">
        <f>'7º básico C'!$BH$109</f>
        <v>#DIV/0!</v>
      </c>
      <c r="AP18" s="145" t="e">
        <f>'7º básico C'!$BJ$109</f>
        <v>#DIV/0!</v>
      </c>
      <c r="AQ18" s="145" t="e">
        <f>'7º básico C'!$BL$109</f>
        <v>#DIV/0!</v>
      </c>
      <c r="AR18" s="154"/>
      <c r="AS18" s="154"/>
      <c r="AT18" s="154"/>
      <c r="AU18" s="137"/>
      <c r="AW18" s="134">
        <v>11</v>
      </c>
      <c r="AX18" s="135">
        <f t="shared" si="0"/>
        <v>0</v>
      </c>
      <c r="BF18" s="79"/>
      <c r="BG18" s="79"/>
      <c r="BH18" s="79"/>
      <c r="BI18" s="79"/>
      <c r="BS18" s="110"/>
      <c r="BT18" s="110"/>
      <c r="BU18" s="110"/>
      <c r="BV18" s="110"/>
      <c r="BW18" s="110"/>
      <c r="BX18" s="110"/>
      <c r="BY18" s="110"/>
      <c r="BZ18" s="110"/>
      <c r="CC18" s="110"/>
      <c r="CD18" s="110"/>
      <c r="CE18" s="110"/>
      <c r="CF18" s="110"/>
      <c r="CG18" s="110"/>
      <c r="CH18" s="110"/>
    </row>
    <row r="19" spans="2:102" ht="35.25" customHeight="1" x14ac:dyDescent="0.2">
      <c r="B19" s="146">
        <v>2</v>
      </c>
      <c r="C19" s="359" t="s">
        <v>46</v>
      </c>
      <c r="D19" s="359"/>
      <c r="E19" s="359"/>
      <c r="F19" s="359"/>
      <c r="G19" s="359"/>
      <c r="H19" s="359"/>
      <c r="I19" s="359"/>
      <c r="J19" s="359"/>
      <c r="K19" s="147">
        <f>IFERROR(AVERAGEIF(O16:O18,"&gt;=0"),"")</f>
        <v>0</v>
      </c>
      <c r="L19" s="96"/>
      <c r="M19" s="139"/>
      <c r="N19" s="142" t="s">
        <v>139</v>
      </c>
      <c r="O19" s="142" t="s">
        <v>140</v>
      </c>
      <c r="P19" s="142" t="s">
        <v>141</v>
      </c>
      <c r="Q19" s="142" t="s">
        <v>142</v>
      </c>
      <c r="R19" s="142" t="s">
        <v>143</v>
      </c>
      <c r="S19" s="142" t="s">
        <v>144</v>
      </c>
      <c r="T19" s="142" t="s">
        <v>145</v>
      </c>
      <c r="U19" s="142" t="s">
        <v>146</v>
      </c>
      <c r="V19" s="142" t="s">
        <v>147</v>
      </c>
      <c r="W19" s="142" t="s">
        <v>148</v>
      </c>
      <c r="X19" s="142" t="s">
        <v>149</v>
      </c>
      <c r="Y19" s="142" t="s">
        <v>150</v>
      </c>
      <c r="Z19" s="142" t="s">
        <v>151</v>
      </c>
      <c r="AA19" s="142" t="s">
        <v>152</v>
      </c>
      <c r="AB19" s="142" t="s">
        <v>153</v>
      </c>
      <c r="AC19" s="142" t="s">
        <v>154</v>
      </c>
      <c r="AD19" s="142" t="s">
        <v>155</v>
      </c>
      <c r="AE19" s="142" t="s">
        <v>156</v>
      </c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56"/>
      <c r="AS19" s="156"/>
      <c r="AT19" s="156"/>
      <c r="AU19" s="137"/>
      <c r="AW19" s="134">
        <v>12</v>
      </c>
      <c r="AX19" s="135">
        <f t="shared" si="0"/>
        <v>0</v>
      </c>
      <c r="BF19" s="79"/>
      <c r="BG19" s="79"/>
      <c r="BH19" s="79"/>
      <c r="BI19" s="79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</row>
    <row r="20" spans="2:102" ht="35.25" customHeight="1" x14ac:dyDescent="0.2">
      <c r="B20" s="146">
        <v>3</v>
      </c>
      <c r="C20" s="359" t="s">
        <v>47</v>
      </c>
      <c r="D20" s="359"/>
      <c r="E20" s="359"/>
      <c r="F20" s="359"/>
      <c r="G20" s="359"/>
      <c r="H20" s="359"/>
      <c r="I20" s="359"/>
      <c r="J20" s="359"/>
      <c r="K20" s="147">
        <f>IFERROR(AVERAGEIF(P16:P18,"&gt;=0"),"")</f>
        <v>0</v>
      </c>
      <c r="L20" s="96"/>
      <c r="M20" s="141" t="s">
        <v>188</v>
      </c>
      <c r="N20" s="142">
        <f>'7º básico A'!$F$111</f>
        <v>0</v>
      </c>
      <c r="O20" s="142">
        <f>'7º básico A'!$H$111</f>
        <v>0</v>
      </c>
      <c r="P20" s="142">
        <f>'7º básico A'!$J$111</f>
        <v>0</v>
      </c>
      <c r="Q20" s="142">
        <f>'7º básico A'!$L$111</f>
        <v>0</v>
      </c>
      <c r="R20" s="142">
        <f>'7º básico A'!$N$111</f>
        <v>0</v>
      </c>
      <c r="S20" s="142">
        <f>'7º básico A'!$P$111</f>
        <v>0</v>
      </c>
      <c r="T20" s="142">
        <f>'7º básico A'!$R$111</f>
        <v>0</v>
      </c>
      <c r="U20" s="142">
        <f>'7º básico A'!$T$111</f>
        <v>0</v>
      </c>
      <c r="V20" s="142">
        <f>'7º básico A'!$V$111</f>
        <v>0</v>
      </c>
      <c r="W20" s="143">
        <f>'7º básico A'!$X$111</f>
        <v>0</v>
      </c>
      <c r="X20" s="143">
        <f>'7º básico A'!$Z$111</f>
        <v>0</v>
      </c>
      <c r="Y20" s="143">
        <f>'7º básico A'!$AB$111</f>
        <v>0</v>
      </c>
      <c r="Z20" s="144">
        <f>'7º básico A'!$AD$111</f>
        <v>0</v>
      </c>
      <c r="AA20" s="145">
        <f>'7º básico A'!$AF$111</f>
        <v>0</v>
      </c>
      <c r="AB20" s="145">
        <f>'7º básico A'!$AH$111</f>
        <v>0</v>
      </c>
      <c r="AC20" s="145">
        <f>'7º básico A'!$AJ$111</f>
        <v>0</v>
      </c>
      <c r="AD20" s="145">
        <f>'7º básico A'!$AL$111</f>
        <v>0</v>
      </c>
      <c r="AE20" s="145">
        <f>'7º básico A'!$AN$111</f>
        <v>0</v>
      </c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54"/>
      <c r="AS20" s="154"/>
      <c r="AT20" s="154"/>
      <c r="AU20" s="137"/>
      <c r="AW20" s="134">
        <v>13</v>
      </c>
      <c r="AX20" s="135">
        <f t="shared" si="0"/>
        <v>0</v>
      </c>
      <c r="BF20" s="79"/>
      <c r="BG20" s="79"/>
      <c r="BH20" s="79"/>
      <c r="BI20" s="79"/>
      <c r="BS20" s="67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9"/>
      <c r="CQ20" s="149"/>
      <c r="CR20" s="149"/>
      <c r="CS20" s="149"/>
      <c r="CT20" s="149"/>
      <c r="CU20" s="149"/>
      <c r="CV20" s="149"/>
      <c r="CW20" s="149"/>
      <c r="CX20" s="150"/>
    </row>
    <row r="21" spans="2:102" ht="35.25" customHeight="1" x14ac:dyDescent="0.2">
      <c r="B21" s="146">
        <v>4</v>
      </c>
      <c r="C21" s="359" t="s">
        <v>48</v>
      </c>
      <c r="D21" s="359"/>
      <c r="E21" s="359"/>
      <c r="F21" s="359"/>
      <c r="G21" s="359"/>
      <c r="H21" s="359"/>
      <c r="I21" s="359"/>
      <c r="J21" s="359"/>
      <c r="K21" s="147">
        <f>IFERROR(AVERAGEIF(Q16:Q18,"&gt;=0"),"")</f>
        <v>0</v>
      </c>
      <c r="L21" s="96"/>
      <c r="M21" s="139" t="s">
        <v>189</v>
      </c>
      <c r="N21" s="142" t="e">
        <f>'7º básico B'!$F$111</f>
        <v>#DIV/0!</v>
      </c>
      <c r="O21" s="142" t="e">
        <f>'7º básico B'!$H$111</f>
        <v>#DIV/0!</v>
      </c>
      <c r="P21" s="142" t="e">
        <f>'7º básico B'!$J$111</f>
        <v>#DIV/0!</v>
      </c>
      <c r="Q21" s="142" t="e">
        <f>'7º básico B'!$L$111</f>
        <v>#DIV/0!</v>
      </c>
      <c r="R21" s="142" t="e">
        <f>'7º básico B'!$N$111</f>
        <v>#DIV/0!</v>
      </c>
      <c r="S21" s="142" t="e">
        <f>'7º básico B'!$P$111</f>
        <v>#DIV/0!</v>
      </c>
      <c r="T21" s="142" t="e">
        <f>'7º básico B'!$R$111</f>
        <v>#DIV/0!</v>
      </c>
      <c r="U21" s="142" t="e">
        <f>'7º básico B'!$T$111</f>
        <v>#DIV/0!</v>
      </c>
      <c r="V21" s="142" t="e">
        <f>'7º básico B'!$V$111</f>
        <v>#DIV/0!</v>
      </c>
      <c r="W21" s="143" t="e">
        <f>'7º básico B'!$X$111</f>
        <v>#DIV/0!</v>
      </c>
      <c r="X21" s="143" t="e">
        <f>'7º básico B'!$Z$111</f>
        <v>#DIV/0!</v>
      </c>
      <c r="Y21" s="143" t="e">
        <f>'7º básico B'!$AB$111</f>
        <v>#DIV/0!</v>
      </c>
      <c r="Z21" s="144" t="e">
        <f>'7º básico B'!$AD$111</f>
        <v>#DIV/0!</v>
      </c>
      <c r="AA21" s="145" t="e">
        <f>'7º básico B'!$AF$111</f>
        <v>#DIV/0!</v>
      </c>
      <c r="AB21" s="145" t="e">
        <f>'7º básico B'!$AH$111</f>
        <v>#DIV/0!</v>
      </c>
      <c r="AC21" s="145" t="e">
        <f>'7º básico B'!$AJ$111</f>
        <v>#DIV/0!</v>
      </c>
      <c r="AD21" s="145" t="e">
        <f>'7º básico B'!$AL$111</f>
        <v>#DIV/0!</v>
      </c>
      <c r="AE21" s="145" t="e">
        <f>'7º básico B'!$AN$111</f>
        <v>#DIV/0!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54"/>
      <c r="AS21" s="154"/>
      <c r="AT21" s="154"/>
      <c r="AU21" s="137"/>
      <c r="AW21" s="134">
        <v>14</v>
      </c>
      <c r="AX21" s="135">
        <f t="shared" si="0"/>
        <v>0</v>
      </c>
      <c r="BF21" s="79"/>
      <c r="BG21" s="79"/>
      <c r="BH21" s="79"/>
      <c r="BI21" s="79"/>
      <c r="BS21" s="148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2"/>
      <c r="CQ21" s="152"/>
      <c r="CR21" s="152"/>
      <c r="CS21" s="152"/>
      <c r="CT21" s="152"/>
      <c r="CU21" s="152"/>
      <c r="CV21" s="152"/>
      <c r="CW21" s="152"/>
      <c r="CX21" s="150"/>
    </row>
    <row r="22" spans="2:102" ht="35.25" customHeight="1" x14ac:dyDescent="0.2">
      <c r="B22" s="146">
        <v>5</v>
      </c>
      <c r="C22" s="359" t="s">
        <v>49</v>
      </c>
      <c r="D22" s="359"/>
      <c r="E22" s="359"/>
      <c r="F22" s="359"/>
      <c r="G22" s="359"/>
      <c r="H22" s="359"/>
      <c r="I22" s="359"/>
      <c r="J22" s="359"/>
      <c r="K22" s="147">
        <f>IFERROR(AVERAGEIF(R16:R18,"&gt;=0"),"")</f>
        <v>0</v>
      </c>
      <c r="L22" s="96"/>
      <c r="M22" s="139" t="s">
        <v>190</v>
      </c>
      <c r="N22" s="142" t="e">
        <f>'7º básico C'!$F$111</f>
        <v>#DIV/0!</v>
      </c>
      <c r="O22" s="142" t="e">
        <f>'7º básico C'!$H$111</f>
        <v>#DIV/0!</v>
      </c>
      <c r="P22" s="142" t="e">
        <f>'7º básico C'!$J$111</f>
        <v>#DIV/0!</v>
      </c>
      <c r="Q22" s="142" t="e">
        <f>'7º básico C'!$L$111</f>
        <v>#DIV/0!</v>
      </c>
      <c r="R22" s="142" t="e">
        <f>'7º básico C'!$N$111</f>
        <v>#DIV/0!</v>
      </c>
      <c r="S22" s="142" t="e">
        <f>'7º básico C'!$P$111</f>
        <v>#DIV/0!</v>
      </c>
      <c r="T22" s="142" t="e">
        <f>'7º básico C'!$R$111</f>
        <v>#DIV/0!</v>
      </c>
      <c r="U22" s="142" t="e">
        <f>'7º básico C'!$T$111</f>
        <v>#DIV/0!</v>
      </c>
      <c r="V22" s="142" t="e">
        <f>'7º básico C'!$V$111</f>
        <v>#DIV/0!</v>
      </c>
      <c r="W22" s="143" t="e">
        <f>'7º básico C'!$X$111</f>
        <v>#DIV/0!</v>
      </c>
      <c r="X22" s="143" t="e">
        <f>'7º básico C'!$Z$111</f>
        <v>#DIV/0!</v>
      </c>
      <c r="Y22" s="143" t="e">
        <f>'7º básico C'!$AB$111</f>
        <v>#DIV/0!</v>
      </c>
      <c r="Z22" s="144" t="e">
        <f>'7º básico C'!$AD$111</f>
        <v>#DIV/0!</v>
      </c>
      <c r="AA22" s="145" t="e">
        <f>'7º básico C'!$AF$111</f>
        <v>#DIV/0!</v>
      </c>
      <c r="AB22" s="145" t="e">
        <f>'7º básico C'!$AH$111</f>
        <v>#DIV/0!</v>
      </c>
      <c r="AC22" s="145" t="e">
        <f>'7º básico C'!$AJ$111</f>
        <v>#DIV/0!</v>
      </c>
      <c r="AD22" s="145" t="e">
        <f>'7º básico C'!$AL$111</f>
        <v>#DIV/0!</v>
      </c>
      <c r="AE22" s="145" t="e">
        <f>'7º básico C'!$AN$111</f>
        <v>#DIV/0!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54"/>
      <c r="AS22" s="154"/>
      <c r="AT22" s="154"/>
      <c r="AU22" s="137"/>
      <c r="AW22" s="134">
        <v>15</v>
      </c>
      <c r="AX22" s="135">
        <f t="shared" si="0"/>
        <v>0</v>
      </c>
      <c r="BF22" s="79"/>
      <c r="BG22" s="79"/>
      <c r="BH22" s="79"/>
      <c r="BI22" s="79"/>
      <c r="BS22" s="148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2"/>
      <c r="CQ22" s="152"/>
      <c r="CR22" s="152"/>
      <c r="CS22" s="152"/>
      <c r="CT22" s="152"/>
      <c r="CU22" s="152"/>
      <c r="CV22" s="152"/>
      <c r="CW22" s="152"/>
      <c r="CX22" s="150"/>
    </row>
    <row r="23" spans="2:102" ht="35.25" customHeight="1" x14ac:dyDescent="0.2">
      <c r="B23" s="146">
        <v>6</v>
      </c>
      <c r="C23" s="359" t="s">
        <v>50</v>
      </c>
      <c r="D23" s="359"/>
      <c r="E23" s="359"/>
      <c r="F23" s="359"/>
      <c r="G23" s="359"/>
      <c r="H23" s="359"/>
      <c r="I23" s="359"/>
      <c r="J23" s="359"/>
      <c r="K23" s="147">
        <f>IFERROR(AVERAGEIF(S16:S18,"&gt;=0"),"")</f>
        <v>0</v>
      </c>
      <c r="L23" s="96"/>
      <c r="M23" s="139"/>
      <c r="N23" s="142" t="s">
        <v>128</v>
      </c>
      <c r="O23" s="142" t="s">
        <v>129</v>
      </c>
      <c r="P23" s="142" t="s">
        <v>130</v>
      </c>
      <c r="Q23" s="142" t="s">
        <v>131</v>
      </c>
      <c r="R23" s="142" t="s">
        <v>132</v>
      </c>
      <c r="S23" s="142" t="s">
        <v>133</v>
      </c>
      <c r="T23" s="142" t="s">
        <v>134</v>
      </c>
      <c r="U23" s="142" t="s">
        <v>135</v>
      </c>
      <c r="V23" s="142" t="s">
        <v>136</v>
      </c>
      <c r="W23" s="142" t="s">
        <v>137</v>
      </c>
      <c r="X23" s="142" t="s">
        <v>138</v>
      </c>
      <c r="Y23" s="143"/>
      <c r="Z23" s="144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54"/>
      <c r="AS23" s="154"/>
      <c r="AT23" s="154"/>
      <c r="AU23" s="137"/>
      <c r="AW23" s="134">
        <v>16</v>
      </c>
      <c r="AX23" s="135">
        <f t="shared" si="0"/>
        <v>0</v>
      </c>
      <c r="BF23" s="79"/>
      <c r="BG23" s="79"/>
      <c r="BH23" s="79"/>
      <c r="BI23" s="79"/>
      <c r="BS23" s="148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2"/>
      <c r="CQ23" s="152"/>
      <c r="CR23" s="152"/>
      <c r="CS23" s="152"/>
      <c r="CT23" s="152"/>
      <c r="CU23" s="152"/>
      <c r="CV23" s="152"/>
      <c r="CW23" s="152"/>
      <c r="CX23" s="150"/>
    </row>
    <row r="24" spans="2:102" ht="35.25" customHeight="1" x14ac:dyDescent="0.2">
      <c r="B24" s="146">
        <v>7</v>
      </c>
      <c r="C24" s="359" t="s">
        <v>51</v>
      </c>
      <c r="D24" s="359"/>
      <c r="E24" s="359"/>
      <c r="F24" s="359"/>
      <c r="G24" s="359"/>
      <c r="H24" s="359"/>
      <c r="I24" s="359"/>
      <c r="J24" s="359"/>
      <c r="K24" s="147">
        <f>IFERROR(AVERAGEIF(T16:T18,"&gt;=0"),"")</f>
        <v>0</v>
      </c>
      <c r="L24" s="96"/>
      <c r="M24" s="141" t="s">
        <v>188</v>
      </c>
      <c r="N24" s="142">
        <f>'7º básico A'!$F$113</f>
        <v>0</v>
      </c>
      <c r="O24" s="142">
        <f>'7º básico A'!$H$113</f>
        <v>0</v>
      </c>
      <c r="P24" s="142">
        <f>'7º básico A'!$J$113</f>
        <v>0</v>
      </c>
      <c r="Q24" s="142">
        <f>'7º básico A'!$L$113</f>
        <v>0</v>
      </c>
      <c r="R24" s="142">
        <f>'7º básico A'!$N$113</f>
        <v>0</v>
      </c>
      <c r="S24" s="142">
        <f>'7º básico A'!$P$113</f>
        <v>0</v>
      </c>
      <c r="T24" s="142">
        <f>'7º básico A'!$R$113</f>
        <v>0</v>
      </c>
      <c r="U24" s="142">
        <f>'7º básico A'!$T$113</f>
        <v>0</v>
      </c>
      <c r="V24" s="142">
        <f>'7º básico A'!$V$113</f>
        <v>0</v>
      </c>
      <c r="W24" s="143">
        <f>'7º básico A'!$X$113</f>
        <v>0</v>
      </c>
      <c r="X24" s="143">
        <f>'7º básico A'!$Z$113</f>
        <v>0</v>
      </c>
      <c r="Y24" s="143"/>
      <c r="Z24" s="144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54"/>
      <c r="AS24" s="154"/>
      <c r="AT24" s="154"/>
      <c r="AU24" s="137"/>
      <c r="AW24" s="134">
        <v>17</v>
      </c>
      <c r="AX24" s="135">
        <f t="shared" si="0"/>
        <v>0</v>
      </c>
      <c r="BF24" s="79"/>
      <c r="BG24" s="79"/>
      <c r="BH24" s="79"/>
      <c r="BI24" s="79"/>
      <c r="BS24" s="148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2"/>
      <c r="CQ24" s="152"/>
      <c r="CR24" s="152"/>
      <c r="CS24" s="152"/>
      <c r="CT24" s="152"/>
      <c r="CU24" s="152"/>
      <c r="CV24" s="152"/>
      <c r="CW24" s="152"/>
      <c r="CX24" s="150"/>
    </row>
    <row r="25" spans="2:102" ht="35.25" customHeight="1" x14ac:dyDescent="0.2">
      <c r="B25" s="146">
        <v>8</v>
      </c>
      <c r="C25" s="359" t="s">
        <v>52</v>
      </c>
      <c r="D25" s="359"/>
      <c r="E25" s="359"/>
      <c r="F25" s="359"/>
      <c r="G25" s="359"/>
      <c r="H25" s="359"/>
      <c r="I25" s="359"/>
      <c r="J25" s="359"/>
      <c r="K25" s="147">
        <f>IFERROR(AVERAGEIF(U16:U18,"&gt;=0"),"")</f>
        <v>0</v>
      </c>
      <c r="L25" s="96"/>
      <c r="M25" s="139" t="s">
        <v>189</v>
      </c>
      <c r="N25" s="142" t="e">
        <f>'7º básico B'!$F$113</f>
        <v>#DIV/0!</v>
      </c>
      <c r="O25" s="142" t="e">
        <f>'7º básico B'!$H$113</f>
        <v>#DIV/0!</v>
      </c>
      <c r="P25" s="142" t="e">
        <f>'7º básico B'!$J$113</f>
        <v>#DIV/0!</v>
      </c>
      <c r="Q25" s="142" t="e">
        <f>'7º básico B'!$L$113</f>
        <v>#DIV/0!</v>
      </c>
      <c r="R25" s="142" t="e">
        <f>'7º básico B'!$N$113</f>
        <v>#DIV/0!</v>
      </c>
      <c r="S25" s="142" t="e">
        <f>'7º básico B'!$P$113</f>
        <v>#DIV/0!</v>
      </c>
      <c r="T25" s="142" t="e">
        <f>'7º básico B'!$R$113</f>
        <v>#DIV/0!</v>
      </c>
      <c r="U25" s="142" t="e">
        <f>'7º básico B'!$T$113</f>
        <v>#DIV/0!</v>
      </c>
      <c r="V25" s="142" t="e">
        <f>'7º básico B'!$V$113</f>
        <v>#DIV/0!</v>
      </c>
      <c r="W25" s="143" t="e">
        <f>'7º básico B'!$X$113</f>
        <v>#DIV/0!</v>
      </c>
      <c r="X25" s="143" t="e">
        <f>'7º básico B'!$Z$113</f>
        <v>#DIV/0!</v>
      </c>
      <c r="Y25" s="143"/>
      <c r="Z25" s="144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54"/>
      <c r="AS25" s="154"/>
      <c r="AT25" s="154"/>
      <c r="AU25" s="137"/>
      <c r="AW25" s="134">
        <v>18</v>
      </c>
      <c r="AX25" s="135">
        <f t="shared" si="0"/>
        <v>0</v>
      </c>
      <c r="BF25" s="79"/>
      <c r="BG25" s="79"/>
      <c r="BH25" s="79"/>
      <c r="BI25" s="79"/>
      <c r="BS25" s="148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2"/>
      <c r="CQ25" s="152"/>
      <c r="CR25" s="152"/>
      <c r="CS25" s="152"/>
      <c r="CT25" s="152"/>
      <c r="CU25" s="152"/>
      <c r="CV25" s="152"/>
      <c r="CW25" s="152"/>
      <c r="CX25" s="150"/>
    </row>
    <row r="26" spans="2:102" ht="35.25" customHeight="1" x14ac:dyDescent="0.2">
      <c r="B26" s="146">
        <v>9</v>
      </c>
      <c r="C26" s="359" t="s">
        <v>53</v>
      </c>
      <c r="D26" s="359"/>
      <c r="E26" s="359"/>
      <c r="F26" s="359"/>
      <c r="G26" s="359"/>
      <c r="H26" s="359"/>
      <c r="I26" s="359"/>
      <c r="J26" s="359"/>
      <c r="K26" s="147">
        <f>IFERROR(AVERAGEIF(V16:V18,"&gt;=0"),"")</f>
        <v>0</v>
      </c>
      <c r="L26" s="96"/>
      <c r="M26" s="139" t="s">
        <v>190</v>
      </c>
      <c r="N26" s="142" t="e">
        <f>'7º básico C'!$F$113</f>
        <v>#DIV/0!</v>
      </c>
      <c r="O26" s="142" t="e">
        <f>'7º básico C'!$H$113</f>
        <v>#DIV/0!</v>
      </c>
      <c r="P26" s="142" t="e">
        <f>'7º básico C'!$J$113</f>
        <v>#DIV/0!</v>
      </c>
      <c r="Q26" s="142" t="e">
        <f>'7º básico C'!$L$113</f>
        <v>#DIV/0!</v>
      </c>
      <c r="R26" s="142" t="e">
        <f>'7º básico C'!$N$113</f>
        <v>#DIV/0!</v>
      </c>
      <c r="S26" s="142" t="e">
        <f>'7º básico C'!$P$113</f>
        <v>#DIV/0!</v>
      </c>
      <c r="T26" s="142" t="e">
        <f>'7º básico C'!$R$113</f>
        <v>#DIV/0!</v>
      </c>
      <c r="U26" s="142" t="e">
        <f>'7º básico C'!$T$113</f>
        <v>#DIV/0!</v>
      </c>
      <c r="V26" s="142" t="e">
        <f>'7º básico C'!$V$113</f>
        <v>#DIV/0!</v>
      </c>
      <c r="W26" s="143" t="e">
        <f>'7º básico C'!$X$113</f>
        <v>#DIV/0!</v>
      </c>
      <c r="X26" s="143" t="e">
        <f>'7º básico C'!$Z$113</f>
        <v>#DIV/0!</v>
      </c>
      <c r="Y26" s="143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54"/>
      <c r="AS26" s="154"/>
      <c r="AT26" s="154"/>
      <c r="AU26" s="137"/>
      <c r="AW26" s="134">
        <v>19</v>
      </c>
      <c r="AX26" s="135">
        <f t="shared" si="0"/>
        <v>0</v>
      </c>
      <c r="BF26" s="79"/>
      <c r="BG26" s="79"/>
      <c r="BH26" s="79"/>
      <c r="BI26" s="79"/>
      <c r="BS26" s="148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2"/>
      <c r="CQ26" s="152"/>
      <c r="CR26" s="152"/>
      <c r="CS26" s="152"/>
      <c r="CT26" s="152"/>
      <c r="CU26" s="152"/>
      <c r="CV26" s="152"/>
      <c r="CW26" s="152"/>
      <c r="CX26" s="150"/>
    </row>
    <row r="27" spans="2:102" ht="35.25" customHeight="1" x14ac:dyDescent="0.2">
      <c r="B27" s="146">
        <v>10</v>
      </c>
      <c r="C27" s="359" t="s">
        <v>54</v>
      </c>
      <c r="D27" s="359"/>
      <c r="E27" s="359"/>
      <c r="F27" s="359"/>
      <c r="G27" s="359"/>
      <c r="H27" s="359"/>
      <c r="I27" s="359"/>
      <c r="J27" s="359"/>
      <c r="K27" s="147">
        <f>IFERROR(AVERAGEIF(W16:W18,"&gt;=0"),"")</f>
        <v>0</v>
      </c>
      <c r="L27" s="96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7"/>
      <c r="X27" s="157"/>
      <c r="Y27" s="157"/>
      <c r="Z27" s="153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37"/>
      <c r="AW27" s="134">
        <v>20</v>
      </c>
      <c r="AX27" s="135">
        <f t="shared" si="0"/>
        <v>0</v>
      </c>
      <c r="BF27" s="79"/>
      <c r="BG27" s="79"/>
      <c r="BH27" s="79"/>
      <c r="BI27" s="79"/>
      <c r="BS27" s="148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2"/>
      <c r="CQ27" s="152"/>
      <c r="CR27" s="152"/>
      <c r="CS27" s="152"/>
      <c r="CT27" s="152"/>
      <c r="CU27" s="152"/>
      <c r="CV27" s="152"/>
      <c r="CW27" s="152"/>
      <c r="CX27" s="150"/>
    </row>
    <row r="28" spans="2:102" ht="35.25" customHeight="1" x14ac:dyDescent="0.2">
      <c r="B28" s="146">
        <v>11</v>
      </c>
      <c r="C28" s="359" t="s">
        <v>55</v>
      </c>
      <c r="D28" s="359"/>
      <c r="E28" s="359"/>
      <c r="F28" s="359"/>
      <c r="G28" s="359"/>
      <c r="H28" s="359"/>
      <c r="I28" s="359"/>
      <c r="J28" s="359"/>
      <c r="K28" s="147">
        <f>IFERROR(AVERAGEIF(X16:X18,"&gt;=0"),"")</f>
        <v>0</v>
      </c>
      <c r="L28" s="96"/>
      <c r="M28" s="155"/>
      <c r="N28" s="156"/>
      <c r="O28" s="156"/>
      <c r="P28" s="156"/>
      <c r="Q28" s="156"/>
      <c r="R28" s="156"/>
      <c r="S28" s="156"/>
      <c r="T28" s="156"/>
      <c r="U28" s="156"/>
      <c r="V28" s="156"/>
      <c r="W28" s="157"/>
      <c r="X28" s="157"/>
      <c r="Y28" s="157"/>
      <c r="Z28" s="153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37"/>
      <c r="AW28" s="134">
        <v>21</v>
      </c>
      <c r="AX28" s="135">
        <f t="shared" si="0"/>
        <v>0</v>
      </c>
      <c r="BF28" s="79"/>
      <c r="BG28" s="79"/>
      <c r="BH28" s="79"/>
      <c r="BI28" s="79"/>
      <c r="BS28" s="148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2"/>
      <c r="CQ28" s="152"/>
      <c r="CR28" s="152"/>
      <c r="CS28" s="152"/>
      <c r="CT28" s="152"/>
      <c r="CU28" s="152"/>
      <c r="CV28" s="152"/>
      <c r="CW28" s="152"/>
      <c r="CX28" s="150"/>
    </row>
    <row r="29" spans="2:102" ht="35.25" customHeight="1" x14ac:dyDescent="0.2">
      <c r="B29" s="146">
        <v>12</v>
      </c>
      <c r="C29" s="359" t="s">
        <v>56</v>
      </c>
      <c r="D29" s="359"/>
      <c r="E29" s="359"/>
      <c r="F29" s="359"/>
      <c r="G29" s="359"/>
      <c r="H29" s="359"/>
      <c r="I29" s="359"/>
      <c r="J29" s="359"/>
      <c r="K29" s="147">
        <f>IFERROR(AVERAGEIF(Y16:Y18,"&gt;=0"),"")</f>
        <v>0</v>
      </c>
      <c r="L29" s="96"/>
      <c r="M29" s="155"/>
      <c r="N29" s="156"/>
      <c r="O29" s="156"/>
      <c r="P29" s="156"/>
      <c r="Q29" s="156"/>
      <c r="R29" s="156"/>
      <c r="S29" s="156"/>
      <c r="T29" s="156"/>
      <c r="U29" s="156"/>
      <c r="V29" s="156"/>
      <c r="W29" s="157"/>
      <c r="X29" s="157"/>
      <c r="Y29" s="157"/>
      <c r="Z29" s="153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37"/>
      <c r="AW29" s="134">
        <v>22</v>
      </c>
      <c r="AX29" s="135">
        <f t="shared" si="0"/>
        <v>0</v>
      </c>
      <c r="BF29" s="79"/>
      <c r="BG29" s="79"/>
      <c r="BH29" s="79"/>
      <c r="BI29" s="79"/>
      <c r="BS29" s="148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2"/>
      <c r="CQ29" s="152"/>
      <c r="CR29" s="152"/>
      <c r="CS29" s="152"/>
      <c r="CT29" s="152"/>
      <c r="CU29" s="152"/>
      <c r="CV29" s="152"/>
      <c r="CW29" s="152"/>
      <c r="CX29" s="150"/>
    </row>
    <row r="30" spans="2:102" ht="35.25" customHeight="1" x14ac:dyDescent="0.2">
      <c r="B30" s="146">
        <v>13</v>
      </c>
      <c r="C30" s="359" t="s">
        <v>57</v>
      </c>
      <c r="D30" s="359"/>
      <c r="E30" s="359"/>
      <c r="F30" s="359"/>
      <c r="G30" s="359"/>
      <c r="H30" s="359"/>
      <c r="I30" s="359"/>
      <c r="J30" s="359"/>
      <c r="K30" s="147">
        <f>IFERROR(AVERAGEIF(Z16:Z18,"&gt;=0"),"")</f>
        <v>0</v>
      </c>
      <c r="L30" s="96"/>
      <c r="M30" s="155"/>
      <c r="N30" s="156"/>
      <c r="O30" s="156"/>
      <c r="P30" s="156"/>
      <c r="Q30" s="156"/>
      <c r="R30" s="156"/>
      <c r="S30" s="156"/>
      <c r="T30" s="156"/>
      <c r="U30" s="156"/>
      <c r="V30" s="156"/>
      <c r="W30" s="157"/>
      <c r="X30" s="157"/>
      <c r="Y30" s="157"/>
      <c r="Z30" s="153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37"/>
      <c r="AW30" s="134">
        <v>23</v>
      </c>
      <c r="AX30" s="135">
        <f t="shared" si="0"/>
        <v>0</v>
      </c>
      <c r="BF30" s="79"/>
      <c r="BG30" s="79"/>
      <c r="BH30" s="79"/>
      <c r="BI30" s="79"/>
      <c r="BS30" s="148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2"/>
      <c r="CQ30" s="152"/>
      <c r="CR30" s="152"/>
      <c r="CS30" s="152"/>
      <c r="CT30" s="152"/>
      <c r="CU30" s="152"/>
      <c r="CV30" s="152"/>
      <c r="CW30" s="152"/>
      <c r="CX30" s="150"/>
    </row>
    <row r="31" spans="2:102" ht="35.25" customHeight="1" x14ac:dyDescent="0.2">
      <c r="B31" s="146">
        <v>14</v>
      </c>
      <c r="C31" s="359" t="s">
        <v>58</v>
      </c>
      <c r="D31" s="359"/>
      <c r="E31" s="359"/>
      <c r="F31" s="359"/>
      <c r="G31" s="359"/>
      <c r="H31" s="359"/>
      <c r="I31" s="359"/>
      <c r="J31" s="359"/>
      <c r="K31" s="147">
        <f>IFERROR(AVERAGEIF(AA16:AA18,"&gt;=0"),"")</f>
        <v>0</v>
      </c>
      <c r="L31" s="96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7"/>
      <c r="X31" s="157"/>
      <c r="Y31" s="157"/>
      <c r="Z31" s="153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37"/>
      <c r="AW31" s="134">
        <v>24</v>
      </c>
      <c r="AX31" s="135">
        <f t="shared" si="0"/>
        <v>0</v>
      </c>
      <c r="BF31" s="79"/>
      <c r="BG31" s="79"/>
      <c r="BH31" s="79"/>
      <c r="BI31" s="79"/>
      <c r="BS31" s="148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2"/>
      <c r="CQ31" s="152"/>
      <c r="CR31" s="152"/>
      <c r="CS31" s="152"/>
      <c r="CT31" s="152"/>
      <c r="CU31" s="152"/>
      <c r="CV31" s="152"/>
      <c r="CW31" s="152"/>
      <c r="CX31" s="150"/>
    </row>
    <row r="32" spans="2:102" ht="35.25" customHeight="1" x14ac:dyDescent="0.2">
      <c r="B32" s="146">
        <v>15</v>
      </c>
      <c r="C32" s="359" t="s">
        <v>59</v>
      </c>
      <c r="D32" s="359"/>
      <c r="E32" s="359"/>
      <c r="F32" s="359"/>
      <c r="G32" s="359"/>
      <c r="H32" s="359"/>
      <c r="I32" s="359"/>
      <c r="J32" s="359"/>
      <c r="K32" s="147">
        <f>IFERROR(AVERAGEIF(AB16:AB18,"&gt;=0"),"")</f>
        <v>0</v>
      </c>
      <c r="L32" s="96"/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7"/>
      <c r="X32" s="157"/>
      <c r="Y32" s="157"/>
      <c r="Z32" s="153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37"/>
      <c r="AW32" s="134">
        <v>25</v>
      </c>
      <c r="AX32" s="135">
        <f t="shared" si="0"/>
        <v>0</v>
      </c>
      <c r="BF32" s="79"/>
      <c r="BG32" s="79"/>
      <c r="BH32" s="79"/>
      <c r="BI32" s="79"/>
      <c r="BS32" s="148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2"/>
      <c r="CQ32" s="152"/>
      <c r="CR32" s="152"/>
      <c r="CS32" s="152"/>
      <c r="CT32" s="152"/>
      <c r="CU32" s="152"/>
      <c r="CV32" s="152"/>
      <c r="CW32" s="152"/>
      <c r="CX32" s="150"/>
    </row>
    <row r="33" spans="2:102" ht="35.25" customHeight="1" x14ac:dyDescent="0.2">
      <c r="B33" s="146">
        <v>16</v>
      </c>
      <c r="C33" s="359" t="s">
        <v>60</v>
      </c>
      <c r="D33" s="359"/>
      <c r="E33" s="359"/>
      <c r="F33" s="359"/>
      <c r="G33" s="359"/>
      <c r="H33" s="359"/>
      <c r="I33" s="359"/>
      <c r="J33" s="359"/>
      <c r="K33" s="147">
        <f>IFERROR(AVERAGEIF(AC16:AC18,"&gt;=0"),"")</f>
        <v>0</v>
      </c>
      <c r="L33" s="96"/>
      <c r="M33" s="155"/>
      <c r="N33" s="156"/>
      <c r="O33" s="156"/>
      <c r="P33" s="156"/>
      <c r="Q33" s="156"/>
      <c r="R33" s="156"/>
      <c r="S33" s="156"/>
      <c r="T33" s="156"/>
      <c r="U33" s="156"/>
      <c r="V33" s="156"/>
      <c r="W33" s="157"/>
      <c r="X33" s="157"/>
      <c r="Y33" s="157"/>
      <c r="Z33" s="153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37"/>
      <c r="AW33" s="134">
        <v>26</v>
      </c>
      <c r="AX33" s="135">
        <f t="shared" si="0"/>
        <v>0</v>
      </c>
      <c r="BF33" s="79"/>
      <c r="BG33" s="79"/>
      <c r="BH33" s="79"/>
      <c r="BI33" s="79"/>
      <c r="BS33" s="148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2"/>
      <c r="CQ33" s="152"/>
      <c r="CR33" s="152"/>
      <c r="CS33" s="152"/>
      <c r="CT33" s="152"/>
      <c r="CU33" s="152"/>
      <c r="CV33" s="152"/>
      <c r="CW33" s="152"/>
      <c r="CX33" s="150"/>
    </row>
    <row r="34" spans="2:102" ht="35.25" customHeight="1" x14ac:dyDescent="0.2">
      <c r="B34" s="146">
        <v>17</v>
      </c>
      <c r="C34" s="359" t="s">
        <v>61</v>
      </c>
      <c r="D34" s="359"/>
      <c r="E34" s="359"/>
      <c r="F34" s="359"/>
      <c r="G34" s="359"/>
      <c r="H34" s="359"/>
      <c r="I34" s="359"/>
      <c r="J34" s="359"/>
      <c r="K34" s="147">
        <f>IFERROR(AVERAGEIF(AD16:AD18,"&gt;=0"),"")</f>
        <v>0</v>
      </c>
      <c r="L34" s="128"/>
      <c r="M34" s="139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X34" s="143"/>
      <c r="Y34" s="143"/>
      <c r="Z34" s="144"/>
      <c r="AA34" s="145"/>
      <c r="AB34" s="145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W34" s="134">
        <v>27</v>
      </c>
      <c r="AX34" s="135">
        <f t="shared" si="0"/>
        <v>0</v>
      </c>
      <c r="BF34" s="79"/>
      <c r="BG34" s="79"/>
      <c r="BH34" s="79"/>
      <c r="BI34" s="79"/>
      <c r="BS34" s="148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2"/>
      <c r="CQ34" s="152"/>
      <c r="CR34" s="152"/>
      <c r="CS34" s="152"/>
      <c r="CT34" s="152"/>
      <c r="CU34" s="152"/>
      <c r="CV34" s="152"/>
      <c r="CW34" s="152"/>
      <c r="CX34" s="150"/>
    </row>
    <row r="35" spans="2:102" ht="35.25" customHeight="1" x14ac:dyDescent="0.2">
      <c r="B35" s="146">
        <v>18</v>
      </c>
      <c r="C35" s="359" t="s">
        <v>62</v>
      </c>
      <c r="D35" s="359"/>
      <c r="E35" s="359"/>
      <c r="F35" s="359"/>
      <c r="G35" s="359"/>
      <c r="H35" s="359"/>
      <c r="I35" s="359"/>
      <c r="J35" s="359"/>
      <c r="K35" s="147">
        <f>IFERROR(AVERAGEIF(AE16:AE18,"&gt;=0"),"")</f>
        <v>0</v>
      </c>
      <c r="L35" s="128"/>
      <c r="M35" s="139"/>
      <c r="N35" s="142"/>
      <c r="O35" s="142"/>
      <c r="P35" s="142"/>
      <c r="Q35" s="142"/>
      <c r="R35" s="142"/>
      <c r="S35" s="142"/>
      <c r="T35" s="142"/>
      <c r="U35" s="142"/>
      <c r="V35" s="142"/>
      <c r="W35" s="143"/>
      <c r="X35" s="143"/>
      <c r="Y35" s="143"/>
      <c r="Z35" s="144"/>
      <c r="AA35" s="145"/>
      <c r="AB35" s="145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W35" s="134">
        <v>28</v>
      </c>
      <c r="AX35" s="135">
        <f t="shared" si="0"/>
        <v>0</v>
      </c>
      <c r="BF35" s="79"/>
      <c r="BG35" s="79"/>
      <c r="BH35" s="79"/>
      <c r="BI35" s="79"/>
      <c r="BS35" s="148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2"/>
      <c r="CQ35" s="152"/>
      <c r="CR35" s="152"/>
      <c r="CS35" s="152"/>
      <c r="CT35" s="152"/>
      <c r="CU35" s="152"/>
      <c r="CV35" s="152"/>
      <c r="CW35" s="152"/>
      <c r="CX35" s="150"/>
    </row>
    <row r="36" spans="2:102" ht="35.25" customHeight="1" x14ac:dyDescent="0.2">
      <c r="B36" s="146">
        <v>19</v>
      </c>
      <c r="C36" s="359" t="s">
        <v>63</v>
      </c>
      <c r="D36" s="359"/>
      <c r="E36" s="359"/>
      <c r="F36" s="359"/>
      <c r="G36" s="359"/>
      <c r="H36" s="359"/>
      <c r="I36" s="359"/>
      <c r="J36" s="359"/>
      <c r="K36" s="147">
        <f>IFERROR(AVERAGEIF(AF16:AF18,"&gt;=0"),"")</f>
        <v>0</v>
      </c>
      <c r="L36" s="128"/>
      <c r="M36" s="155"/>
      <c r="N36" s="156"/>
      <c r="O36" s="156"/>
      <c r="P36" s="156"/>
      <c r="Q36" s="156"/>
      <c r="R36" s="156"/>
      <c r="S36" s="156"/>
      <c r="T36" s="156"/>
      <c r="U36" s="156"/>
      <c r="V36" s="156"/>
      <c r="W36" s="157"/>
      <c r="X36" s="157"/>
      <c r="Y36" s="157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W36" s="134">
        <v>29</v>
      </c>
      <c r="AX36" s="135">
        <f t="shared" si="0"/>
        <v>0</v>
      </c>
      <c r="BF36" s="79"/>
      <c r="BG36" s="79"/>
      <c r="BH36" s="79"/>
      <c r="BI36" s="79"/>
      <c r="BS36" s="158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</row>
    <row r="37" spans="2:102" ht="35.25" customHeight="1" thickBot="1" x14ac:dyDescent="0.25">
      <c r="B37" s="146">
        <v>20</v>
      </c>
      <c r="C37" s="359" t="s">
        <v>64</v>
      </c>
      <c r="D37" s="359"/>
      <c r="E37" s="359"/>
      <c r="F37" s="359"/>
      <c r="G37" s="359"/>
      <c r="H37" s="359"/>
      <c r="I37" s="359"/>
      <c r="J37" s="359"/>
      <c r="K37" s="147">
        <f>IFERROR(AVERAGEIF(AG16:AG18,"&gt;=0"),"")</f>
        <v>0</v>
      </c>
      <c r="L37" s="128"/>
      <c r="M37" s="155"/>
      <c r="N37" s="156"/>
      <c r="O37" s="156"/>
      <c r="P37" s="156"/>
      <c r="Q37" s="156"/>
      <c r="R37" s="156"/>
      <c r="S37" s="156"/>
      <c r="T37" s="156"/>
      <c r="U37" s="156"/>
      <c r="V37" s="156"/>
      <c r="W37" s="157"/>
      <c r="X37" s="157"/>
      <c r="Y37" s="157"/>
      <c r="Z37" s="153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W37" s="166">
        <v>30</v>
      </c>
      <c r="AX37" s="167">
        <f t="shared" si="0"/>
        <v>0</v>
      </c>
      <c r="BF37" s="79"/>
      <c r="BG37" s="79"/>
      <c r="BH37" s="79"/>
      <c r="BI37" s="79"/>
      <c r="BS37" s="158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</row>
    <row r="38" spans="2:102" ht="35.25" customHeight="1" x14ac:dyDescent="0.2">
      <c r="B38" s="146">
        <v>21</v>
      </c>
      <c r="C38" s="359" t="s">
        <v>65</v>
      </c>
      <c r="D38" s="359"/>
      <c r="E38" s="359"/>
      <c r="F38" s="359"/>
      <c r="G38" s="359"/>
      <c r="H38" s="359"/>
      <c r="I38" s="359"/>
      <c r="J38" s="359"/>
      <c r="K38" s="147">
        <f>IFERROR(AVERAGEIF(AH16:AH18,"&gt;=0"),"")</f>
        <v>0</v>
      </c>
      <c r="L38" s="128"/>
      <c r="M38" s="155"/>
      <c r="N38" s="156"/>
      <c r="O38" s="156"/>
      <c r="P38" s="156"/>
      <c r="Q38" s="156"/>
      <c r="R38" s="156"/>
      <c r="S38" s="156"/>
      <c r="T38" s="156"/>
      <c r="U38" s="156"/>
      <c r="V38" s="156"/>
      <c r="W38" s="157"/>
      <c r="X38" s="157"/>
      <c r="Y38" s="157"/>
      <c r="Z38" s="153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W38" s="173"/>
      <c r="AX38" s="174"/>
      <c r="BF38" s="79"/>
      <c r="BG38" s="79"/>
      <c r="BH38" s="79"/>
      <c r="BI38" s="79"/>
      <c r="BS38" s="158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</row>
    <row r="39" spans="2:102" ht="35.25" customHeight="1" x14ac:dyDescent="0.2">
      <c r="B39" s="146">
        <v>22</v>
      </c>
      <c r="C39" s="359" t="s">
        <v>66</v>
      </c>
      <c r="D39" s="359"/>
      <c r="E39" s="359"/>
      <c r="F39" s="359"/>
      <c r="G39" s="359"/>
      <c r="H39" s="359"/>
      <c r="I39" s="359"/>
      <c r="J39" s="359"/>
      <c r="K39" s="147">
        <f>IFERROR(AVERAGEIF(AI16:AI18,"&gt;=0"),"")</f>
        <v>0</v>
      </c>
      <c r="L39" s="128"/>
      <c r="M39" s="155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157"/>
      <c r="Y39" s="157"/>
      <c r="Z39" s="153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W39" s="173"/>
      <c r="AX39" s="174"/>
      <c r="BF39" s="79"/>
      <c r="BG39" s="79"/>
      <c r="BH39" s="79"/>
      <c r="BI39" s="79"/>
      <c r="BS39" s="158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</row>
    <row r="40" spans="2:102" ht="35.25" customHeight="1" x14ac:dyDescent="0.2">
      <c r="B40" s="146">
        <v>23</v>
      </c>
      <c r="C40" s="359" t="s">
        <v>67</v>
      </c>
      <c r="D40" s="359"/>
      <c r="E40" s="359"/>
      <c r="F40" s="359"/>
      <c r="G40" s="359"/>
      <c r="H40" s="359"/>
      <c r="I40" s="359"/>
      <c r="J40" s="359"/>
      <c r="K40" s="147">
        <f>IFERROR(AVERAGEIF(AJ16:AJ18,"&gt;=0"),"")</f>
        <v>0</v>
      </c>
      <c r="L40" s="128"/>
      <c r="M40" s="155"/>
      <c r="N40" s="156"/>
      <c r="O40" s="156"/>
      <c r="P40" s="156"/>
      <c r="Q40" s="156"/>
      <c r="R40" s="156"/>
      <c r="S40" s="156"/>
      <c r="T40" s="156"/>
      <c r="U40" s="156"/>
      <c r="V40" s="156"/>
      <c r="W40" s="157"/>
      <c r="X40" s="157"/>
      <c r="Y40" s="157"/>
      <c r="Z40" s="153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W40" s="173"/>
      <c r="AX40" s="174"/>
      <c r="BF40" s="79"/>
      <c r="BG40" s="79"/>
      <c r="BH40" s="79"/>
      <c r="BI40" s="79"/>
      <c r="BS40" s="158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</row>
    <row r="41" spans="2:102" ht="35.25" customHeight="1" x14ac:dyDescent="0.2">
      <c r="B41" s="146">
        <v>24</v>
      </c>
      <c r="C41" s="359" t="s">
        <v>68</v>
      </c>
      <c r="D41" s="359"/>
      <c r="E41" s="359"/>
      <c r="F41" s="359"/>
      <c r="G41" s="359"/>
      <c r="H41" s="359"/>
      <c r="I41" s="359"/>
      <c r="J41" s="359"/>
      <c r="K41" s="147">
        <f>IFERROR(AVERAGEIF(AK16:AK18,"&gt;=0"),"")</f>
        <v>0</v>
      </c>
      <c r="L41" s="128"/>
      <c r="M41" s="155"/>
      <c r="N41" s="156"/>
      <c r="O41" s="156"/>
      <c r="P41" s="156"/>
      <c r="Q41" s="156"/>
      <c r="R41" s="156"/>
      <c r="S41" s="156"/>
      <c r="T41" s="156"/>
      <c r="U41" s="156"/>
      <c r="V41" s="156"/>
      <c r="W41" s="157"/>
      <c r="X41" s="157"/>
      <c r="Y41" s="157"/>
      <c r="Z41" s="153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W41" s="173"/>
      <c r="AX41" s="174"/>
      <c r="BF41" s="79"/>
      <c r="BG41" s="79"/>
      <c r="BH41" s="79"/>
      <c r="BI41" s="79"/>
      <c r="BS41" s="158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</row>
    <row r="42" spans="2:102" ht="35.25" customHeight="1" x14ac:dyDescent="0.2">
      <c r="B42" s="146">
        <v>25</v>
      </c>
      <c r="C42" s="359" t="s">
        <v>69</v>
      </c>
      <c r="D42" s="359"/>
      <c r="E42" s="359"/>
      <c r="F42" s="359"/>
      <c r="G42" s="359"/>
      <c r="H42" s="359"/>
      <c r="I42" s="359"/>
      <c r="J42" s="359"/>
      <c r="K42" s="147">
        <f>IFERROR(AVERAGEIF(AL16:AL18,"&gt;=0"),"")</f>
        <v>0</v>
      </c>
      <c r="L42" s="128"/>
      <c r="M42" s="155"/>
      <c r="N42" s="156"/>
      <c r="O42" s="156"/>
      <c r="P42" s="156"/>
      <c r="Q42" s="156"/>
      <c r="R42" s="156"/>
      <c r="S42" s="156"/>
      <c r="T42" s="156"/>
      <c r="U42" s="156"/>
      <c r="V42" s="156"/>
      <c r="W42" s="157"/>
      <c r="X42" s="157"/>
      <c r="Y42" s="157"/>
      <c r="Z42" s="153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W42" s="173"/>
      <c r="AX42" s="174"/>
      <c r="BF42" s="79"/>
      <c r="BG42" s="79"/>
      <c r="BH42" s="79"/>
      <c r="BI42" s="79"/>
      <c r="BS42" s="158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</row>
    <row r="43" spans="2:102" ht="35.25" customHeight="1" x14ac:dyDescent="0.2">
      <c r="B43" s="146">
        <v>26</v>
      </c>
      <c r="C43" s="359" t="s">
        <v>70</v>
      </c>
      <c r="D43" s="359"/>
      <c r="E43" s="359"/>
      <c r="F43" s="359"/>
      <c r="G43" s="359"/>
      <c r="H43" s="359"/>
      <c r="I43" s="359"/>
      <c r="J43" s="359"/>
      <c r="K43" s="147">
        <f>IFERROR(AVERAGEIF(AM16:AM18,"&gt;=0"),"")</f>
        <v>0</v>
      </c>
      <c r="L43" s="128"/>
      <c r="M43" s="155"/>
      <c r="N43" s="156"/>
      <c r="O43" s="156"/>
      <c r="P43" s="156"/>
      <c r="Q43" s="156"/>
      <c r="R43" s="156"/>
      <c r="S43" s="156"/>
      <c r="T43" s="156"/>
      <c r="U43" s="156"/>
      <c r="V43" s="156"/>
      <c r="W43" s="157"/>
      <c r="X43" s="157"/>
      <c r="Y43" s="157"/>
      <c r="Z43" s="153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W43" s="173"/>
      <c r="AX43" s="174"/>
      <c r="BF43" s="79"/>
      <c r="BG43" s="79"/>
      <c r="BH43" s="79"/>
      <c r="BI43" s="79"/>
      <c r="BS43" s="158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</row>
    <row r="44" spans="2:102" ht="35.25" customHeight="1" thickBot="1" x14ac:dyDescent="0.25">
      <c r="B44" s="146">
        <v>27</v>
      </c>
      <c r="C44" s="359" t="s">
        <v>71</v>
      </c>
      <c r="D44" s="359"/>
      <c r="E44" s="359"/>
      <c r="F44" s="359"/>
      <c r="G44" s="359"/>
      <c r="H44" s="359"/>
      <c r="I44" s="359"/>
      <c r="J44" s="359"/>
      <c r="K44" s="147">
        <f>IFERROR(AVERAGEIF(AN16:AN18,"&gt;=0"),"")</f>
        <v>0</v>
      </c>
      <c r="L44" s="128"/>
      <c r="M44" s="155"/>
      <c r="N44" s="156"/>
      <c r="O44" s="156"/>
      <c r="P44" s="156"/>
      <c r="Q44" s="156"/>
      <c r="R44" s="156"/>
      <c r="S44" s="156"/>
      <c r="T44" s="156"/>
      <c r="U44" s="156"/>
      <c r="V44" s="156"/>
      <c r="W44" s="157"/>
      <c r="X44" s="157"/>
      <c r="Y44" s="157"/>
      <c r="Z44" s="153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W44" s="173"/>
      <c r="AX44" s="174"/>
      <c r="BF44" s="79"/>
      <c r="BG44" s="79"/>
      <c r="BH44" s="79"/>
      <c r="BI44" s="79"/>
      <c r="BS44" s="158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</row>
    <row r="45" spans="2:102" ht="74.25" customHeight="1" thickBot="1" x14ac:dyDescent="0.25">
      <c r="B45" s="146">
        <v>28</v>
      </c>
      <c r="C45" s="404" t="s">
        <v>72</v>
      </c>
      <c r="D45" s="405"/>
      <c r="E45" s="405"/>
      <c r="F45" s="405"/>
      <c r="G45" s="405"/>
      <c r="H45" s="405"/>
      <c r="I45" s="405"/>
      <c r="J45" s="406"/>
      <c r="K45" s="147">
        <f>IFERROR(AVERAGEIF(AO16:AO18,"&gt;=0"),"")</f>
        <v>0</v>
      </c>
      <c r="L45" s="128"/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7"/>
      <c r="X45" s="157"/>
      <c r="Y45" s="157"/>
      <c r="Z45" s="153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W45" s="173"/>
      <c r="AX45" s="174"/>
      <c r="BB45" s="242" t="s">
        <v>224</v>
      </c>
      <c r="BC45" s="243" t="s">
        <v>225</v>
      </c>
      <c r="BD45" s="244" t="s">
        <v>226</v>
      </c>
      <c r="BE45" s="168"/>
      <c r="BF45" s="79"/>
      <c r="BG45" s="79"/>
      <c r="BH45" s="79"/>
      <c r="BI45" s="79"/>
      <c r="BS45" s="158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</row>
    <row r="46" spans="2:102" ht="35.25" customHeight="1" x14ac:dyDescent="0.2">
      <c r="B46" s="146">
        <v>29</v>
      </c>
      <c r="C46" s="359" t="s">
        <v>73</v>
      </c>
      <c r="D46" s="359"/>
      <c r="E46" s="359"/>
      <c r="F46" s="359"/>
      <c r="G46" s="359"/>
      <c r="H46" s="359"/>
      <c r="I46" s="359"/>
      <c r="J46" s="359"/>
      <c r="K46" s="147">
        <f>IFERROR(AVERAGEIF(AP16:AP18,"&gt;=0"),"")</f>
        <v>0</v>
      </c>
      <c r="L46" s="128"/>
      <c r="M46" s="155"/>
      <c r="N46" s="156"/>
      <c r="O46" s="156"/>
      <c r="P46" s="156"/>
      <c r="Q46" s="156"/>
      <c r="R46" s="156"/>
      <c r="S46" s="156"/>
      <c r="T46" s="156"/>
      <c r="U46" s="156"/>
      <c r="V46" s="156"/>
      <c r="W46" s="157"/>
      <c r="X46" s="157"/>
      <c r="Y46" s="157"/>
      <c r="Z46" s="153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W46" s="173"/>
      <c r="AX46" s="174"/>
      <c r="BB46" s="159">
        <f>SUM('7º básico A'!BV58,'7º básico B'!BV58,'7º básico C'!BV58)</f>
        <v>1</v>
      </c>
      <c r="BC46" s="235">
        <f>SUM('7º básico A'!BW58,'7º básico B'!BW58,'7º básico C'!BW58)</f>
        <v>0</v>
      </c>
      <c r="BD46" s="236">
        <f>SUM('7º básico A'!BX58,'7º básico B'!BX58,'7º básico C'!BX58)</f>
        <v>0</v>
      </c>
      <c r="BE46" s="169"/>
      <c r="BF46" s="160">
        <f>SUM(BB46:BD46)</f>
        <v>1</v>
      </c>
      <c r="BG46" s="79"/>
      <c r="BH46" s="79"/>
      <c r="BI46" s="79"/>
      <c r="BS46" s="158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</row>
    <row r="47" spans="2:102" ht="35.25" customHeight="1" thickBot="1" x14ac:dyDescent="0.25">
      <c r="B47" s="161">
        <v>30</v>
      </c>
      <c r="C47" s="407" t="s">
        <v>74</v>
      </c>
      <c r="D47" s="407"/>
      <c r="E47" s="407"/>
      <c r="F47" s="407"/>
      <c r="G47" s="407"/>
      <c r="H47" s="407"/>
      <c r="I47" s="407"/>
      <c r="J47" s="407"/>
      <c r="K47" s="162">
        <f>IFERROR(AVERAGEIF(AQ16:AQ18,"&gt;=0"),"")</f>
        <v>0</v>
      </c>
      <c r="L47" s="128"/>
      <c r="M47" s="155"/>
      <c r="N47" s="156"/>
      <c r="O47" s="156"/>
      <c r="P47" s="156"/>
      <c r="Q47" s="156"/>
      <c r="R47" s="156"/>
      <c r="S47" s="156"/>
      <c r="T47" s="156"/>
      <c r="U47" s="156"/>
      <c r="V47" s="156"/>
      <c r="W47" s="157"/>
      <c r="X47" s="157"/>
      <c r="Y47" s="157"/>
      <c r="Z47" s="153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W47" s="173"/>
      <c r="AX47" s="174"/>
      <c r="BB47" s="163">
        <f>(BB46/$BF$46)</f>
        <v>1</v>
      </c>
      <c r="BC47" s="237">
        <f>(BC46/$BF$46)</f>
        <v>0</v>
      </c>
      <c r="BD47" s="238">
        <f>(BD46/$BF$46)</f>
        <v>0</v>
      </c>
      <c r="BE47" s="241"/>
      <c r="BF47" s="79"/>
      <c r="BG47" s="79"/>
      <c r="BH47" s="79"/>
      <c r="BI47" s="79"/>
      <c r="BS47" s="158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</row>
    <row r="48" spans="2:102" ht="42.75" customHeight="1" x14ac:dyDescent="0.2">
      <c r="B48" s="164"/>
      <c r="C48" s="164"/>
      <c r="D48" s="164"/>
      <c r="E48" s="164"/>
      <c r="F48" s="164"/>
      <c r="G48" s="164"/>
      <c r="H48" s="164"/>
      <c r="I48" s="164"/>
      <c r="J48" s="164"/>
      <c r="K48" s="165"/>
      <c r="L48" s="153"/>
      <c r="M48" s="155"/>
      <c r="N48" s="156"/>
      <c r="O48" s="156"/>
      <c r="P48" s="156"/>
      <c r="Q48" s="156"/>
      <c r="R48" s="156"/>
      <c r="S48" s="156"/>
      <c r="T48" s="156"/>
      <c r="U48" s="156"/>
      <c r="V48" s="156"/>
      <c r="W48" s="157"/>
      <c r="X48" s="157"/>
      <c r="Y48" s="157"/>
      <c r="Z48" s="153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W48" s="173"/>
      <c r="AX48" s="174"/>
      <c r="BF48" s="79"/>
      <c r="BG48" s="79"/>
      <c r="BH48" s="79"/>
      <c r="BI48" s="79"/>
      <c r="BS48" s="158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</row>
    <row r="49" spans="2:86" ht="42.75" customHeight="1" thickBot="1" x14ac:dyDescent="0.25">
      <c r="B49" s="164"/>
      <c r="C49" s="164"/>
      <c r="D49" s="164"/>
      <c r="E49" s="164"/>
      <c r="F49" s="164"/>
      <c r="G49" s="164"/>
      <c r="H49" s="164"/>
      <c r="I49" s="164"/>
      <c r="J49" s="164"/>
      <c r="K49" s="165"/>
      <c r="L49" s="153"/>
      <c r="M49" s="155"/>
      <c r="N49" s="156"/>
      <c r="O49" s="156"/>
      <c r="P49" s="156"/>
      <c r="Q49" s="156"/>
      <c r="R49" s="156"/>
      <c r="S49" s="156"/>
      <c r="T49" s="156"/>
      <c r="U49" s="156"/>
      <c r="V49" s="156"/>
      <c r="W49" s="157"/>
      <c r="X49" s="157"/>
      <c r="Y49" s="157"/>
      <c r="Z49" s="153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W49" s="173"/>
      <c r="AX49" s="174"/>
      <c r="BF49" s="79"/>
      <c r="BG49" s="79"/>
      <c r="BH49" s="79"/>
      <c r="BI49" s="79"/>
      <c r="BS49" s="158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</row>
    <row r="50" spans="2:86" ht="44.25" customHeight="1" thickBot="1" x14ac:dyDescent="0.25">
      <c r="B50" s="365" t="s">
        <v>221</v>
      </c>
      <c r="C50" s="377"/>
      <c r="D50" s="377"/>
      <c r="E50" s="377"/>
      <c r="F50" s="377"/>
      <c r="G50" s="377"/>
      <c r="H50" s="377"/>
      <c r="I50" s="377"/>
      <c r="J50" s="377"/>
      <c r="K50" s="367"/>
      <c r="L50" s="153"/>
      <c r="M50" s="155"/>
      <c r="N50" s="156"/>
      <c r="O50" s="156"/>
      <c r="P50" s="156"/>
      <c r="Q50" s="156"/>
      <c r="R50" s="156"/>
      <c r="S50" s="156"/>
      <c r="T50" s="156"/>
      <c r="U50" s="156"/>
      <c r="V50" s="156"/>
      <c r="W50" s="157"/>
      <c r="X50" s="157"/>
      <c r="Y50" s="157"/>
      <c r="Z50" s="153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W50" s="168"/>
      <c r="AX50" s="168"/>
      <c r="AY50" s="168"/>
      <c r="AZ50" s="168"/>
      <c r="BF50" s="79"/>
      <c r="BG50" s="79"/>
      <c r="BH50" s="79"/>
      <c r="BI50" s="79"/>
      <c r="BS50" s="158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</row>
    <row r="51" spans="2:86" ht="29.25" customHeight="1" thickBot="1" x14ac:dyDescent="0.25">
      <c r="B51" s="225" t="s">
        <v>2</v>
      </c>
      <c r="C51" s="378" t="s">
        <v>222</v>
      </c>
      <c r="D51" s="379"/>
      <c r="E51" s="379"/>
      <c r="F51" s="379"/>
      <c r="G51" s="379"/>
      <c r="H51" s="379"/>
      <c r="I51" s="379"/>
      <c r="J51" s="380"/>
      <c r="K51" s="226" t="s">
        <v>124</v>
      </c>
      <c r="L51" s="153"/>
      <c r="M51" s="155"/>
      <c r="N51" s="156"/>
      <c r="O51" s="156"/>
      <c r="P51" s="156"/>
      <c r="Q51" s="156"/>
      <c r="R51" s="156"/>
      <c r="S51" s="156"/>
      <c r="T51" s="156"/>
      <c r="U51" s="156"/>
      <c r="V51" s="156"/>
      <c r="W51" s="157"/>
      <c r="X51" s="157"/>
      <c r="Y51" s="157"/>
      <c r="Z51" s="153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W51" s="169"/>
      <c r="AX51" s="169"/>
      <c r="AY51" s="169"/>
      <c r="AZ51" s="169"/>
      <c r="BA51" s="170"/>
      <c r="BF51" s="79"/>
      <c r="BG51" s="79"/>
      <c r="BH51" s="79"/>
      <c r="BI51" s="79"/>
      <c r="BS51" s="158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</row>
    <row r="52" spans="2:86" ht="53.25" customHeight="1" x14ac:dyDescent="0.2">
      <c r="B52" s="227" t="s">
        <v>173</v>
      </c>
      <c r="C52" s="387" t="s">
        <v>75</v>
      </c>
      <c r="D52" s="388"/>
      <c r="E52" s="388"/>
      <c r="F52" s="388"/>
      <c r="G52" s="388"/>
      <c r="H52" s="388"/>
      <c r="I52" s="388"/>
      <c r="J52" s="389"/>
      <c r="K52" s="245">
        <f>IFERROR(AVERAGEIF(N20:N22,"&gt;=0"),"")</f>
        <v>0</v>
      </c>
      <c r="L52" s="153"/>
      <c r="M52" s="155"/>
      <c r="N52" s="156"/>
      <c r="O52" s="156"/>
      <c r="P52" s="156"/>
      <c r="Q52" s="156"/>
      <c r="R52" s="156"/>
      <c r="S52" s="156"/>
      <c r="T52" s="156"/>
      <c r="U52" s="156"/>
      <c r="V52" s="156"/>
      <c r="W52" s="157"/>
      <c r="X52" s="157"/>
      <c r="Y52" s="157"/>
      <c r="Z52" s="153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W52" s="169"/>
      <c r="AX52" s="169"/>
      <c r="AY52" s="169"/>
      <c r="AZ52" s="169"/>
      <c r="BA52" s="170"/>
      <c r="BF52" s="79"/>
      <c r="BG52" s="79"/>
      <c r="BH52" s="79"/>
      <c r="BI52" s="79"/>
      <c r="BS52" s="158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</row>
    <row r="53" spans="2:86" ht="57.75" customHeight="1" x14ac:dyDescent="0.2">
      <c r="B53" s="228" t="s">
        <v>174</v>
      </c>
      <c r="C53" s="381" t="s">
        <v>76</v>
      </c>
      <c r="D53" s="382"/>
      <c r="E53" s="382"/>
      <c r="F53" s="382"/>
      <c r="G53" s="382"/>
      <c r="H53" s="382"/>
      <c r="I53" s="382"/>
      <c r="J53" s="383"/>
      <c r="K53" s="231">
        <f>IFERROR(AVERAGEIF(O20:O22,"&gt;=0"),"")</f>
        <v>0</v>
      </c>
      <c r="L53" s="153"/>
      <c r="M53" s="155"/>
      <c r="N53" s="156"/>
      <c r="O53" s="156"/>
      <c r="P53" s="156"/>
      <c r="Q53" s="156"/>
      <c r="R53" s="156"/>
      <c r="S53" s="156"/>
      <c r="T53" s="156"/>
      <c r="U53" s="156"/>
      <c r="V53" s="156"/>
      <c r="W53" s="157"/>
      <c r="X53" s="157"/>
      <c r="Y53" s="157"/>
      <c r="Z53" s="153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W53" s="169"/>
      <c r="AX53" s="169"/>
      <c r="AY53" s="169"/>
      <c r="AZ53" s="169"/>
      <c r="BA53" s="170"/>
      <c r="BF53" s="79"/>
      <c r="BG53" s="79"/>
      <c r="BH53" s="79"/>
      <c r="BI53" s="79"/>
      <c r="BS53" s="158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</row>
    <row r="54" spans="2:86" ht="44.25" customHeight="1" x14ac:dyDescent="0.2">
      <c r="B54" s="228">
        <v>5</v>
      </c>
      <c r="C54" s="381" t="s">
        <v>77</v>
      </c>
      <c r="D54" s="382"/>
      <c r="E54" s="382"/>
      <c r="F54" s="382"/>
      <c r="G54" s="382"/>
      <c r="H54" s="382"/>
      <c r="I54" s="382"/>
      <c r="J54" s="383"/>
      <c r="K54" s="231">
        <f>IFERROR(AVERAGEIF(P20:P22,"&gt;=0"),"")</f>
        <v>0</v>
      </c>
      <c r="L54" s="153"/>
      <c r="M54" s="155"/>
      <c r="N54" s="156"/>
      <c r="O54" s="156"/>
      <c r="P54" s="156"/>
      <c r="Q54" s="156"/>
      <c r="R54" s="156"/>
      <c r="S54" s="156"/>
      <c r="T54" s="156"/>
      <c r="U54" s="156"/>
      <c r="V54" s="156"/>
      <c r="W54" s="157"/>
      <c r="X54" s="157"/>
      <c r="Y54" s="157"/>
      <c r="Z54" s="153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W54" s="169"/>
      <c r="AX54" s="169"/>
      <c r="AY54" s="169"/>
      <c r="AZ54" s="169"/>
      <c r="BA54" s="170"/>
      <c r="BF54" s="79"/>
      <c r="BG54" s="79"/>
      <c r="BH54" s="79"/>
      <c r="BI54" s="79"/>
      <c r="BS54" s="158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</row>
    <row r="55" spans="2:86" ht="57.75" customHeight="1" x14ac:dyDescent="0.2">
      <c r="B55" s="228" t="s">
        <v>175</v>
      </c>
      <c r="C55" s="381" t="s">
        <v>78</v>
      </c>
      <c r="D55" s="382"/>
      <c r="E55" s="382"/>
      <c r="F55" s="382"/>
      <c r="G55" s="382"/>
      <c r="H55" s="382"/>
      <c r="I55" s="382"/>
      <c r="J55" s="383"/>
      <c r="K55" s="231">
        <f>IFERROR(AVERAGEIF(Q20:Q22,"&gt;=0"),"")</f>
        <v>0</v>
      </c>
      <c r="L55" s="153"/>
      <c r="M55" s="155"/>
      <c r="N55" s="156"/>
      <c r="O55" s="156"/>
      <c r="P55" s="156"/>
      <c r="Q55" s="156"/>
      <c r="R55" s="156"/>
      <c r="S55" s="156"/>
      <c r="T55" s="156"/>
      <c r="U55" s="156"/>
      <c r="V55" s="156"/>
      <c r="W55" s="157"/>
      <c r="X55" s="157"/>
      <c r="Y55" s="157"/>
      <c r="Z55" s="153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W55" s="169"/>
      <c r="AX55" s="169"/>
      <c r="AY55" s="169"/>
      <c r="AZ55" s="169"/>
      <c r="BA55" s="170"/>
      <c r="BF55" s="79"/>
      <c r="BG55" s="79"/>
      <c r="BH55" s="79"/>
      <c r="BI55" s="79"/>
      <c r="BS55" s="158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</row>
    <row r="56" spans="2:86" ht="59.25" customHeight="1" x14ac:dyDescent="0.2">
      <c r="B56" s="228" t="s">
        <v>176</v>
      </c>
      <c r="C56" s="381" t="s">
        <v>79</v>
      </c>
      <c r="D56" s="382"/>
      <c r="E56" s="382"/>
      <c r="F56" s="382"/>
      <c r="G56" s="382"/>
      <c r="H56" s="382"/>
      <c r="I56" s="382"/>
      <c r="J56" s="383"/>
      <c r="K56" s="231">
        <f>IFERROR(AVERAGEIF(R20:R22,"&gt;=0"),"")</f>
        <v>0</v>
      </c>
      <c r="L56" s="153"/>
      <c r="M56" s="155"/>
      <c r="N56" s="156"/>
      <c r="O56" s="156"/>
      <c r="P56" s="156"/>
      <c r="Q56" s="156"/>
      <c r="R56" s="156"/>
      <c r="S56" s="156"/>
      <c r="T56" s="156"/>
      <c r="U56" s="156"/>
      <c r="V56" s="156"/>
      <c r="W56" s="157"/>
      <c r="X56" s="157"/>
      <c r="Y56" s="157"/>
      <c r="Z56" s="153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W56" s="169"/>
      <c r="AX56" s="169"/>
      <c r="AY56" s="169"/>
      <c r="AZ56" s="169"/>
      <c r="BA56" s="170"/>
      <c r="BF56" s="79"/>
      <c r="BG56" s="79"/>
      <c r="BH56" s="79"/>
      <c r="BI56" s="79"/>
      <c r="BS56" s="158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</row>
    <row r="57" spans="2:86" ht="29.25" customHeight="1" x14ac:dyDescent="0.2">
      <c r="B57" s="228" t="s">
        <v>177</v>
      </c>
      <c r="C57" s="390" t="s">
        <v>80</v>
      </c>
      <c r="D57" s="391"/>
      <c r="E57" s="391"/>
      <c r="F57" s="391"/>
      <c r="G57" s="391"/>
      <c r="H57" s="391"/>
      <c r="I57" s="391"/>
      <c r="J57" s="392"/>
      <c r="K57" s="231">
        <f>IFERROR(AVERAGEIF(S20:S22,"&gt;=0"),"")</f>
        <v>0</v>
      </c>
      <c r="L57" s="153"/>
      <c r="M57" s="155"/>
      <c r="N57" s="156"/>
      <c r="O57" s="156"/>
      <c r="P57" s="156"/>
      <c r="Q57" s="156"/>
      <c r="R57" s="156"/>
      <c r="S57" s="156"/>
      <c r="T57" s="156"/>
      <c r="U57" s="156"/>
      <c r="V57" s="156"/>
      <c r="W57" s="157"/>
      <c r="X57" s="157"/>
      <c r="Y57" s="157"/>
      <c r="Z57" s="153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W57" s="169"/>
      <c r="AX57" s="169"/>
      <c r="AY57" s="169"/>
      <c r="AZ57" s="169"/>
      <c r="BA57" s="170"/>
      <c r="BF57" s="79"/>
      <c r="BG57" s="79"/>
      <c r="BH57" s="79"/>
      <c r="BI57" s="79"/>
      <c r="BS57" s="158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</row>
    <row r="58" spans="2:86" ht="39" customHeight="1" x14ac:dyDescent="0.2">
      <c r="B58" s="228" t="s">
        <v>158</v>
      </c>
      <c r="C58" s="393" t="s">
        <v>82</v>
      </c>
      <c r="D58" s="394"/>
      <c r="E58" s="394"/>
      <c r="F58" s="394"/>
      <c r="G58" s="394"/>
      <c r="H58" s="394"/>
      <c r="I58" s="394"/>
      <c r="J58" s="395"/>
      <c r="K58" s="231">
        <f>IFERROR(AVERAGEIF(T20:T22,"&gt;=0"),"")</f>
        <v>0</v>
      </c>
      <c r="L58" s="153"/>
      <c r="M58" s="155"/>
      <c r="N58" s="156"/>
      <c r="O58" s="156"/>
      <c r="P58" s="156"/>
      <c r="Q58" s="156"/>
      <c r="R58" s="156"/>
      <c r="S58" s="156"/>
      <c r="T58" s="156"/>
      <c r="U58" s="156"/>
      <c r="V58" s="156"/>
      <c r="W58" s="157"/>
      <c r="X58" s="157"/>
      <c r="Y58" s="157"/>
      <c r="Z58" s="153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W58" s="169"/>
      <c r="AX58" s="169"/>
      <c r="AY58" s="169"/>
      <c r="AZ58" s="169"/>
      <c r="BA58" s="170"/>
      <c r="BF58" s="79"/>
      <c r="BG58" s="79"/>
      <c r="BH58" s="79"/>
      <c r="BI58" s="79"/>
      <c r="BS58" s="158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</row>
    <row r="59" spans="2:86" ht="39" customHeight="1" x14ac:dyDescent="0.2">
      <c r="B59" s="228">
        <v>13</v>
      </c>
      <c r="C59" s="393" t="s">
        <v>83</v>
      </c>
      <c r="D59" s="394"/>
      <c r="E59" s="394"/>
      <c r="F59" s="394"/>
      <c r="G59" s="394"/>
      <c r="H59" s="394"/>
      <c r="I59" s="394"/>
      <c r="J59" s="395"/>
      <c r="K59" s="231">
        <f>IFERROR(AVERAGEIF(U20:U22,"&gt;=0"),"")</f>
        <v>0</v>
      </c>
      <c r="L59" s="153"/>
      <c r="M59" s="155"/>
      <c r="N59" s="156"/>
      <c r="O59" s="156"/>
      <c r="P59" s="156"/>
      <c r="Q59" s="156"/>
      <c r="R59" s="156"/>
      <c r="S59" s="156"/>
      <c r="T59" s="156"/>
      <c r="U59" s="156"/>
      <c r="V59" s="156"/>
      <c r="W59" s="157"/>
      <c r="X59" s="157"/>
      <c r="Y59" s="157"/>
      <c r="Z59" s="153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W59" s="169"/>
      <c r="AX59" s="169"/>
      <c r="AY59" s="169"/>
      <c r="AZ59" s="169"/>
      <c r="BA59" s="170"/>
      <c r="BF59" s="79"/>
      <c r="BG59" s="79"/>
      <c r="BH59" s="79"/>
      <c r="BI59" s="79"/>
      <c r="BS59" s="158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</row>
    <row r="60" spans="2:86" ht="36" customHeight="1" x14ac:dyDescent="0.2">
      <c r="B60" s="228" t="s">
        <v>178</v>
      </c>
      <c r="C60" s="393" t="s">
        <v>84</v>
      </c>
      <c r="D60" s="394"/>
      <c r="E60" s="394"/>
      <c r="F60" s="394"/>
      <c r="G60" s="394"/>
      <c r="H60" s="394"/>
      <c r="I60" s="394"/>
      <c r="J60" s="395"/>
      <c r="K60" s="231">
        <f>IFERROR(AVERAGEIF(V20:V22,"&gt;=0"),"")</f>
        <v>0</v>
      </c>
      <c r="L60" s="153"/>
      <c r="M60" s="155"/>
      <c r="N60" s="156"/>
      <c r="O60" s="156"/>
      <c r="P60" s="156"/>
      <c r="Q60" s="156"/>
      <c r="R60" s="156"/>
      <c r="S60" s="156"/>
      <c r="T60" s="156"/>
      <c r="U60" s="156"/>
      <c r="V60" s="156"/>
      <c r="W60" s="157"/>
      <c r="X60" s="157"/>
      <c r="Y60" s="157"/>
      <c r="Z60" s="153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W60" s="169"/>
      <c r="AX60" s="169"/>
      <c r="AY60" s="169"/>
      <c r="AZ60" s="169"/>
      <c r="BA60" s="170"/>
      <c r="BF60" s="79"/>
      <c r="BG60" s="79"/>
      <c r="BH60" s="79"/>
      <c r="BI60" s="79"/>
      <c r="BS60" s="158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</row>
    <row r="61" spans="2:86" ht="36" customHeight="1" x14ac:dyDescent="0.2">
      <c r="B61" s="228" t="s">
        <v>179</v>
      </c>
      <c r="C61" s="393" t="s">
        <v>85</v>
      </c>
      <c r="D61" s="394"/>
      <c r="E61" s="394"/>
      <c r="F61" s="394"/>
      <c r="G61" s="394"/>
      <c r="H61" s="394"/>
      <c r="I61" s="394"/>
      <c r="J61" s="395"/>
      <c r="K61" s="231">
        <f>IFERROR(AVERAGEIF(W20:W22,"&gt;=0"),"")</f>
        <v>0</v>
      </c>
      <c r="L61" s="153"/>
      <c r="M61" s="155"/>
      <c r="N61" s="156"/>
      <c r="O61" s="156"/>
      <c r="P61" s="156"/>
      <c r="Q61" s="156"/>
      <c r="R61" s="156"/>
      <c r="S61" s="156"/>
      <c r="T61" s="156"/>
      <c r="U61" s="156"/>
      <c r="V61" s="156"/>
      <c r="W61" s="157"/>
      <c r="X61" s="157"/>
      <c r="Y61" s="157"/>
      <c r="Z61" s="153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W61" s="169"/>
      <c r="AX61" s="169"/>
      <c r="AY61" s="169"/>
      <c r="AZ61" s="169"/>
      <c r="BA61" s="170"/>
      <c r="BF61" s="79"/>
      <c r="BG61" s="79"/>
      <c r="BH61" s="79"/>
      <c r="BI61" s="79"/>
      <c r="BS61" s="158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</row>
    <row r="62" spans="2:86" ht="36" customHeight="1" x14ac:dyDescent="0.2">
      <c r="B62" s="228">
        <v>18</v>
      </c>
      <c r="C62" s="393" t="s">
        <v>86</v>
      </c>
      <c r="D62" s="394"/>
      <c r="E62" s="394"/>
      <c r="F62" s="394"/>
      <c r="G62" s="394"/>
      <c r="H62" s="394"/>
      <c r="I62" s="394"/>
      <c r="J62" s="395"/>
      <c r="K62" s="231">
        <f>IFERROR(AVERAGEIF(X20:X22,"&gt;=0"),"")</f>
        <v>0</v>
      </c>
      <c r="L62" s="153"/>
      <c r="M62" s="155"/>
      <c r="N62" s="156"/>
      <c r="O62" s="156"/>
      <c r="P62" s="156"/>
      <c r="Q62" s="156"/>
      <c r="R62" s="156"/>
      <c r="S62" s="156"/>
      <c r="T62" s="156"/>
      <c r="U62" s="156"/>
      <c r="V62" s="156"/>
      <c r="W62" s="157"/>
      <c r="X62" s="157"/>
      <c r="Y62" s="157"/>
      <c r="Z62" s="153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W62" s="169"/>
      <c r="AX62" s="169"/>
      <c r="AY62" s="169"/>
      <c r="AZ62" s="169"/>
      <c r="BA62" s="170"/>
      <c r="BF62" s="79"/>
      <c r="BG62" s="79"/>
      <c r="BH62" s="79"/>
      <c r="BI62" s="79"/>
      <c r="BS62" s="158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</row>
    <row r="63" spans="2:86" ht="36" customHeight="1" x14ac:dyDescent="0.2">
      <c r="B63" s="228">
        <v>19</v>
      </c>
      <c r="C63" s="393" t="s">
        <v>87</v>
      </c>
      <c r="D63" s="394"/>
      <c r="E63" s="394"/>
      <c r="F63" s="394"/>
      <c r="G63" s="394"/>
      <c r="H63" s="394"/>
      <c r="I63" s="394"/>
      <c r="J63" s="395"/>
      <c r="K63" s="231">
        <f>IFERROR(AVERAGEIF(Y20:Y22,"&gt;=0"),"")</f>
        <v>0</v>
      </c>
      <c r="L63" s="153"/>
      <c r="M63" s="155"/>
      <c r="N63" s="156"/>
      <c r="O63" s="156"/>
      <c r="P63" s="156"/>
      <c r="Q63" s="156"/>
      <c r="R63" s="156"/>
      <c r="S63" s="156"/>
      <c r="T63" s="156"/>
      <c r="U63" s="156"/>
      <c r="V63" s="156"/>
      <c r="W63" s="157"/>
      <c r="X63" s="157"/>
      <c r="Y63" s="157"/>
      <c r="Z63" s="153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W63" s="169"/>
      <c r="AX63" s="169"/>
      <c r="AY63" s="169"/>
      <c r="AZ63" s="169"/>
      <c r="BA63" s="170"/>
      <c r="BF63" s="79"/>
      <c r="BG63" s="79"/>
      <c r="BH63" s="79"/>
      <c r="BI63" s="79"/>
      <c r="BS63" s="158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</row>
    <row r="64" spans="2:86" ht="36" customHeight="1" x14ac:dyDescent="0.2">
      <c r="B64" s="228">
        <v>20</v>
      </c>
      <c r="C64" s="381" t="s">
        <v>88</v>
      </c>
      <c r="D64" s="382"/>
      <c r="E64" s="382"/>
      <c r="F64" s="382"/>
      <c r="G64" s="382"/>
      <c r="H64" s="382"/>
      <c r="I64" s="382"/>
      <c r="J64" s="383"/>
      <c r="K64" s="231">
        <f>IFERROR(AVERAGEIF(Z20:Z22,"&gt;=0"),"")</f>
        <v>0</v>
      </c>
      <c r="L64" s="153"/>
      <c r="M64" s="155"/>
      <c r="N64" s="156"/>
      <c r="O64" s="156"/>
      <c r="P64" s="156"/>
      <c r="Q64" s="156"/>
      <c r="R64" s="156"/>
      <c r="S64" s="156"/>
      <c r="T64" s="156"/>
      <c r="U64" s="156"/>
      <c r="V64" s="156"/>
      <c r="W64" s="157"/>
      <c r="X64" s="157"/>
      <c r="Y64" s="157"/>
      <c r="Z64" s="153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W64" s="169"/>
      <c r="AX64" s="169"/>
      <c r="AY64" s="169"/>
      <c r="AZ64" s="169"/>
      <c r="BA64" s="170"/>
      <c r="BF64" s="79"/>
      <c r="BG64" s="79"/>
      <c r="BH64" s="79"/>
      <c r="BI64" s="79"/>
      <c r="BS64" s="158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</row>
    <row r="65" spans="2:86" ht="36" customHeight="1" x14ac:dyDescent="0.2">
      <c r="B65" s="228" t="s">
        <v>159</v>
      </c>
      <c r="C65" s="381" t="s">
        <v>89</v>
      </c>
      <c r="D65" s="382"/>
      <c r="E65" s="382"/>
      <c r="F65" s="382"/>
      <c r="G65" s="382"/>
      <c r="H65" s="382"/>
      <c r="I65" s="382"/>
      <c r="J65" s="383"/>
      <c r="K65" s="231">
        <f>IFERROR(AVERAGEIF(AA20:AA22,"&gt;=0"),"")</f>
        <v>0</v>
      </c>
      <c r="L65" s="153"/>
      <c r="M65" s="155"/>
      <c r="N65" s="156"/>
      <c r="O65" s="156"/>
      <c r="P65" s="156"/>
      <c r="Q65" s="156"/>
      <c r="R65" s="156"/>
      <c r="S65" s="156"/>
      <c r="T65" s="156"/>
      <c r="U65" s="156"/>
      <c r="V65" s="156"/>
      <c r="W65" s="157"/>
      <c r="X65" s="157"/>
      <c r="Y65" s="157"/>
      <c r="Z65" s="153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W65" s="169"/>
      <c r="AX65" s="169"/>
      <c r="AY65" s="169"/>
      <c r="AZ65" s="169"/>
      <c r="BA65" s="170"/>
      <c r="BF65" s="79"/>
      <c r="BG65" s="79"/>
      <c r="BH65" s="79"/>
      <c r="BI65" s="79"/>
      <c r="BS65" s="158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</row>
    <row r="66" spans="2:86" ht="36" customHeight="1" x14ac:dyDescent="0.2">
      <c r="B66" s="228" t="s">
        <v>180</v>
      </c>
      <c r="C66" s="381" t="s">
        <v>90</v>
      </c>
      <c r="D66" s="382"/>
      <c r="E66" s="382"/>
      <c r="F66" s="382"/>
      <c r="G66" s="382"/>
      <c r="H66" s="382"/>
      <c r="I66" s="382"/>
      <c r="J66" s="383"/>
      <c r="K66" s="231">
        <f>IFERROR(AVERAGEIF(AB20:AB22,"&gt;=0"),"")</f>
        <v>0</v>
      </c>
      <c r="L66" s="153"/>
      <c r="M66" s="155"/>
      <c r="N66" s="156"/>
      <c r="O66" s="156"/>
      <c r="P66" s="156"/>
      <c r="Q66" s="156"/>
      <c r="R66" s="156"/>
      <c r="S66" s="156"/>
      <c r="T66" s="156"/>
      <c r="U66" s="156"/>
      <c r="V66" s="156"/>
      <c r="W66" s="157"/>
      <c r="X66" s="157"/>
      <c r="Y66" s="157"/>
      <c r="Z66" s="153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W66" s="169"/>
      <c r="AX66" s="169"/>
      <c r="AY66" s="169"/>
      <c r="AZ66" s="169"/>
      <c r="BA66" s="170"/>
      <c r="BF66" s="79"/>
      <c r="BG66" s="79"/>
      <c r="BH66" s="79"/>
      <c r="BI66" s="79"/>
      <c r="BS66" s="158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</row>
    <row r="67" spans="2:86" ht="36" customHeight="1" x14ac:dyDescent="0.2">
      <c r="B67" s="228">
        <v>25</v>
      </c>
      <c r="C67" s="381" t="s">
        <v>91</v>
      </c>
      <c r="D67" s="382"/>
      <c r="E67" s="382"/>
      <c r="F67" s="382"/>
      <c r="G67" s="382"/>
      <c r="H67" s="382"/>
      <c r="I67" s="382"/>
      <c r="J67" s="383"/>
      <c r="K67" s="172">
        <f>IFERROR(AVERAGEIF(AC20:AC22,"&gt;=0"),"")</f>
        <v>0</v>
      </c>
      <c r="L67" s="153"/>
      <c r="M67" s="155"/>
      <c r="N67" s="156"/>
      <c r="O67" s="156"/>
      <c r="P67" s="156"/>
      <c r="Q67" s="156"/>
      <c r="R67" s="156"/>
      <c r="S67" s="156"/>
      <c r="T67" s="156"/>
      <c r="U67" s="156"/>
      <c r="V67" s="156"/>
      <c r="W67" s="157"/>
      <c r="X67" s="157"/>
      <c r="Y67" s="157"/>
      <c r="Z67" s="153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W67" s="171"/>
      <c r="AX67" s="171"/>
      <c r="AY67" s="171"/>
      <c r="AZ67" s="171"/>
      <c r="BF67" s="79"/>
      <c r="BG67" s="79"/>
      <c r="BH67" s="79"/>
      <c r="BI67" s="79"/>
      <c r="BS67" s="158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</row>
    <row r="68" spans="2:86" ht="36" customHeight="1" x14ac:dyDescent="0.2">
      <c r="B68" s="228" t="s">
        <v>160</v>
      </c>
      <c r="C68" s="381" t="s">
        <v>92</v>
      </c>
      <c r="D68" s="382"/>
      <c r="E68" s="382"/>
      <c r="F68" s="382"/>
      <c r="G68" s="382"/>
      <c r="H68" s="382"/>
      <c r="I68" s="382"/>
      <c r="J68" s="383"/>
      <c r="K68" s="172">
        <f>IFERROR(AVERAGEIF(AD20:AD22,"&gt;=0"),"")</f>
        <v>0</v>
      </c>
      <c r="L68" s="153"/>
      <c r="Y68" s="98"/>
      <c r="AW68" s="173"/>
      <c r="AX68" s="174"/>
      <c r="BF68" s="80"/>
      <c r="BG68" s="80"/>
      <c r="BH68" s="80"/>
      <c r="BI68" s="80"/>
      <c r="BS68" s="158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</row>
    <row r="69" spans="2:86" ht="36" customHeight="1" thickBot="1" x14ac:dyDescent="0.25">
      <c r="B69" s="229" t="s">
        <v>181</v>
      </c>
      <c r="C69" s="384" t="s">
        <v>93</v>
      </c>
      <c r="D69" s="385"/>
      <c r="E69" s="385"/>
      <c r="F69" s="385"/>
      <c r="G69" s="385"/>
      <c r="H69" s="385"/>
      <c r="I69" s="385"/>
      <c r="J69" s="386"/>
      <c r="K69" s="175">
        <f>IFERROR(AVERAGEIF(AE20:AE22,"&gt;=0"),"")</f>
        <v>0</v>
      </c>
      <c r="L69" s="153"/>
      <c r="Y69" s="98"/>
      <c r="AW69" s="173"/>
      <c r="AX69" s="174"/>
      <c r="BF69" s="80"/>
      <c r="BG69" s="80"/>
      <c r="BH69" s="80"/>
      <c r="BI69" s="80"/>
      <c r="BS69" s="158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</row>
    <row r="70" spans="2:86" ht="28.5" customHeight="1" x14ac:dyDescent="0.2">
      <c r="B70" s="164"/>
      <c r="C70" s="164"/>
      <c r="D70" s="164"/>
      <c r="E70" s="164"/>
      <c r="F70" s="164"/>
      <c r="G70" s="164"/>
      <c r="H70" s="164"/>
      <c r="I70" s="164"/>
      <c r="J70" s="164"/>
      <c r="K70" s="165"/>
      <c r="L70" s="153"/>
      <c r="Y70" s="98"/>
      <c r="AX70" s="174"/>
      <c r="BF70" s="49"/>
      <c r="BG70" s="49"/>
      <c r="BH70" s="49"/>
      <c r="BI70" s="49"/>
    </row>
    <row r="71" spans="2:86" ht="28.5" customHeight="1" x14ac:dyDescent="0.2">
      <c r="B71" s="164"/>
      <c r="C71" s="164"/>
      <c r="D71" s="164"/>
      <c r="E71" s="164"/>
      <c r="F71" s="164"/>
      <c r="G71" s="164"/>
      <c r="H71" s="164"/>
      <c r="I71" s="164"/>
      <c r="J71" s="164"/>
      <c r="K71" s="165"/>
      <c r="L71" s="153"/>
      <c r="Y71" s="98"/>
      <c r="AX71" s="174"/>
      <c r="BF71" s="49"/>
      <c r="BG71" s="49"/>
      <c r="BH71" s="49"/>
      <c r="BI71" s="49"/>
    </row>
    <row r="72" spans="2:86" ht="28.5" customHeight="1" x14ac:dyDescent="0.2">
      <c r="C72" s="164"/>
      <c r="D72" s="164"/>
      <c r="E72" s="164"/>
      <c r="F72" s="164"/>
      <c r="G72" s="164"/>
      <c r="H72" s="164"/>
      <c r="I72" s="164"/>
      <c r="J72" s="164"/>
      <c r="L72" s="153"/>
      <c r="Y72" s="98"/>
      <c r="AX72" s="174"/>
      <c r="BF72" s="49"/>
      <c r="BG72" s="49"/>
      <c r="BH72" s="49"/>
      <c r="BI72" s="49"/>
    </row>
    <row r="73" spans="2:86" ht="28.5" customHeight="1" thickBot="1" x14ac:dyDescent="0.25">
      <c r="C73" s="364"/>
      <c r="D73" s="364"/>
      <c r="E73" s="364"/>
      <c r="F73" s="364"/>
      <c r="G73" s="364"/>
      <c r="H73" s="364"/>
      <c r="I73" s="364"/>
      <c r="J73" s="364"/>
      <c r="L73" s="153"/>
      <c r="Y73" s="98"/>
      <c r="AX73" s="174"/>
      <c r="BF73" s="49"/>
      <c r="BG73" s="49"/>
      <c r="BH73" s="49"/>
      <c r="BI73" s="49"/>
    </row>
    <row r="74" spans="2:86" ht="36" customHeight="1" thickBot="1" x14ac:dyDescent="0.25">
      <c r="B74" s="365" t="s">
        <v>182</v>
      </c>
      <c r="C74" s="366"/>
      <c r="D74" s="366"/>
      <c r="E74" s="366"/>
      <c r="F74" s="366"/>
      <c r="G74" s="366"/>
      <c r="H74" s="366"/>
      <c r="I74" s="366"/>
      <c r="J74" s="366"/>
      <c r="K74" s="367"/>
      <c r="L74" s="153"/>
      <c r="Y74" s="98"/>
      <c r="AX74" s="174"/>
      <c r="BF74" s="49"/>
      <c r="BG74" s="49"/>
      <c r="BH74" s="49"/>
      <c r="BI74" s="49"/>
    </row>
    <row r="75" spans="2:86" ht="30" customHeight="1" thickBot="1" x14ac:dyDescent="0.25">
      <c r="B75" s="218" t="s">
        <v>2</v>
      </c>
      <c r="C75" s="368" t="s">
        <v>34</v>
      </c>
      <c r="D75" s="369"/>
      <c r="E75" s="369"/>
      <c r="F75" s="369"/>
      <c r="G75" s="369"/>
      <c r="H75" s="369"/>
      <c r="I75" s="369"/>
      <c r="J75" s="370"/>
      <c r="K75" s="221" t="s">
        <v>124</v>
      </c>
      <c r="L75" s="153"/>
      <c r="Y75" s="98"/>
      <c r="AX75" s="174"/>
      <c r="BF75" s="49"/>
      <c r="BG75" s="49"/>
      <c r="BH75" s="49"/>
      <c r="BI75" s="49"/>
    </row>
    <row r="76" spans="2:86" ht="36" customHeight="1" x14ac:dyDescent="0.2">
      <c r="B76" s="219" t="s">
        <v>183</v>
      </c>
      <c r="C76" s="371" t="s">
        <v>94</v>
      </c>
      <c r="D76" s="372"/>
      <c r="E76" s="372"/>
      <c r="F76" s="372"/>
      <c r="G76" s="372"/>
      <c r="H76" s="372"/>
      <c r="I76" s="372"/>
      <c r="J76" s="373"/>
      <c r="K76" s="222">
        <f>IFERROR(AVERAGEIF(N24:N26,"&gt;=0"),"")</f>
        <v>0</v>
      </c>
      <c r="L76" s="128"/>
      <c r="Y76" s="98"/>
      <c r="AY76" s="164"/>
      <c r="AZ76" s="164"/>
      <c r="BA76" s="164"/>
      <c r="BD76" s="176">
        <f>SUM(AY76:BC76)</f>
        <v>0</v>
      </c>
      <c r="BF76" s="49"/>
      <c r="BG76" s="49"/>
      <c r="BH76" s="49"/>
      <c r="BI76" s="49"/>
    </row>
    <row r="77" spans="2:86" ht="36" customHeight="1" x14ac:dyDescent="0.25">
      <c r="B77" s="197" t="s">
        <v>184</v>
      </c>
      <c r="C77" s="374" t="s">
        <v>95</v>
      </c>
      <c r="D77" s="375"/>
      <c r="E77" s="375"/>
      <c r="F77" s="375"/>
      <c r="G77" s="375"/>
      <c r="H77" s="375"/>
      <c r="I77" s="375"/>
      <c r="J77" s="376"/>
      <c r="K77" s="223">
        <f>IFERROR(AVERAGEIF(O24:O26,"&gt;=0"),"")</f>
        <v>0</v>
      </c>
      <c r="L77" s="128"/>
      <c r="Y77" s="98"/>
      <c r="AY77" s="177"/>
      <c r="AZ77" s="177"/>
      <c r="BA77" s="177"/>
      <c r="BF77" s="49"/>
      <c r="BG77" s="49"/>
      <c r="BH77" s="49"/>
      <c r="BI77" s="49"/>
    </row>
    <row r="78" spans="2:86" ht="38.25" customHeight="1" x14ac:dyDescent="0.2">
      <c r="B78" s="197" t="s">
        <v>185</v>
      </c>
      <c r="C78" s="374" t="s">
        <v>97</v>
      </c>
      <c r="D78" s="375"/>
      <c r="E78" s="375"/>
      <c r="F78" s="375"/>
      <c r="G78" s="375"/>
      <c r="H78" s="375"/>
      <c r="I78" s="375"/>
      <c r="J78" s="376"/>
      <c r="K78" s="223">
        <f>IFERROR(AVERAGEIF(P24:P26,"&gt;=0"),"")</f>
        <v>0</v>
      </c>
      <c r="L78" s="128"/>
      <c r="Y78" s="98"/>
      <c r="BF78" s="49"/>
      <c r="BG78" s="49"/>
      <c r="BH78" s="49"/>
      <c r="BI78" s="49"/>
    </row>
    <row r="79" spans="2:86" ht="35.25" customHeight="1" x14ac:dyDescent="0.2">
      <c r="B79" s="197">
        <v>6</v>
      </c>
      <c r="C79" s="374" t="s">
        <v>96</v>
      </c>
      <c r="D79" s="375"/>
      <c r="E79" s="375"/>
      <c r="F79" s="375"/>
      <c r="G79" s="375"/>
      <c r="H79" s="375"/>
      <c r="I79" s="375"/>
      <c r="J79" s="376"/>
      <c r="K79" s="223">
        <f>IFERROR(AVERAGEIF(Q24:Q26,"&gt;=0"),"")</f>
        <v>0</v>
      </c>
      <c r="L79" s="128"/>
      <c r="Y79" s="98"/>
      <c r="BF79" s="49"/>
      <c r="BG79" s="49"/>
      <c r="BH79" s="49"/>
      <c r="BI79" s="49"/>
    </row>
    <row r="80" spans="2:86" ht="38.25" customHeight="1" x14ac:dyDescent="0.2">
      <c r="B80" s="197" t="s">
        <v>186</v>
      </c>
      <c r="C80" s="374" t="s">
        <v>98</v>
      </c>
      <c r="D80" s="375"/>
      <c r="E80" s="375"/>
      <c r="F80" s="375"/>
      <c r="G80" s="375"/>
      <c r="H80" s="375"/>
      <c r="I80" s="375"/>
      <c r="J80" s="376"/>
      <c r="K80" s="223">
        <f>IFERROR(AVERAGEIF(R24:R26,"&gt;=0"),"")</f>
        <v>0</v>
      </c>
      <c r="L80" s="128"/>
      <c r="Y80" s="98"/>
      <c r="BF80" s="49"/>
      <c r="BG80" s="49"/>
      <c r="BH80" s="49"/>
      <c r="BI80" s="49"/>
    </row>
    <row r="81" spans="2:90" ht="30" customHeight="1" x14ac:dyDescent="0.2">
      <c r="B81" s="197" t="s">
        <v>157</v>
      </c>
      <c r="C81" s="374" t="s">
        <v>99</v>
      </c>
      <c r="D81" s="375"/>
      <c r="E81" s="375"/>
      <c r="F81" s="375"/>
      <c r="G81" s="375"/>
      <c r="H81" s="375"/>
      <c r="I81" s="375"/>
      <c r="J81" s="376"/>
      <c r="K81" s="223">
        <f>IFERROR(AVERAGEIF(S24:S26,"&gt;=0"),"")</f>
        <v>0</v>
      </c>
      <c r="L81" s="128"/>
      <c r="Y81" s="98"/>
      <c r="BF81" s="49"/>
      <c r="BG81" s="49"/>
      <c r="BH81" s="49"/>
      <c r="BI81" s="49"/>
    </row>
    <row r="82" spans="2:90" ht="30" customHeight="1" x14ac:dyDescent="0.2">
      <c r="B82" s="197">
        <v>21</v>
      </c>
      <c r="C82" s="374" t="s">
        <v>44</v>
      </c>
      <c r="D82" s="375"/>
      <c r="E82" s="375"/>
      <c r="F82" s="375"/>
      <c r="G82" s="375"/>
      <c r="H82" s="375"/>
      <c r="I82" s="375"/>
      <c r="J82" s="376"/>
      <c r="K82" s="223">
        <f>IFERROR(AVERAGEIF(T24:T26,"&gt;=0"),"")</f>
        <v>0</v>
      </c>
      <c r="L82" s="128"/>
      <c r="Y82" s="98"/>
      <c r="BF82" s="49"/>
      <c r="BG82" s="49"/>
      <c r="BH82" s="49"/>
      <c r="BI82" s="49"/>
    </row>
    <row r="83" spans="2:90" ht="33.75" customHeight="1" x14ac:dyDescent="0.2">
      <c r="B83" s="197">
        <v>22</v>
      </c>
      <c r="C83" s="374" t="s">
        <v>100</v>
      </c>
      <c r="D83" s="375"/>
      <c r="E83" s="375"/>
      <c r="F83" s="375"/>
      <c r="G83" s="375"/>
      <c r="H83" s="375"/>
      <c r="I83" s="375"/>
      <c r="J83" s="376"/>
      <c r="K83" s="223">
        <f>IFERROR(AVERAGEIF(U24:U26,"&gt;=0"),"")</f>
        <v>0</v>
      </c>
      <c r="L83" s="128"/>
      <c r="Y83" s="98"/>
      <c r="BF83" s="49"/>
      <c r="BG83" s="49"/>
      <c r="BH83" s="49"/>
      <c r="BI83" s="49"/>
    </row>
    <row r="84" spans="2:90" ht="33.75" customHeight="1" x14ac:dyDescent="0.2">
      <c r="B84" s="197" t="s">
        <v>187</v>
      </c>
      <c r="C84" s="374" t="s">
        <v>101</v>
      </c>
      <c r="D84" s="375"/>
      <c r="E84" s="375"/>
      <c r="F84" s="375"/>
      <c r="G84" s="375"/>
      <c r="H84" s="375"/>
      <c r="I84" s="375"/>
      <c r="J84" s="376"/>
      <c r="K84" s="223">
        <f>IFERROR(AVERAGEIF(V24:V26,"&gt;=0"),"")</f>
        <v>0</v>
      </c>
      <c r="L84" s="128"/>
      <c r="Y84" s="98"/>
      <c r="BF84" s="49"/>
      <c r="BG84" s="49"/>
      <c r="BH84" s="49"/>
      <c r="BI84" s="49"/>
    </row>
    <row r="85" spans="2:90" ht="33.75" customHeight="1" x14ac:dyDescent="0.2">
      <c r="B85" s="197">
        <v>28</v>
      </c>
      <c r="C85" s="374" t="s">
        <v>102</v>
      </c>
      <c r="D85" s="375"/>
      <c r="E85" s="375"/>
      <c r="F85" s="375"/>
      <c r="G85" s="375"/>
      <c r="H85" s="375"/>
      <c r="I85" s="375"/>
      <c r="J85" s="376"/>
      <c r="K85" s="223">
        <f>IFERROR(AVERAGEIF(W24:W26,"&gt;=0"),"")</f>
        <v>0</v>
      </c>
      <c r="L85" s="128"/>
      <c r="Y85" s="98"/>
      <c r="BF85" s="49"/>
      <c r="BG85" s="49"/>
      <c r="BH85" s="49"/>
      <c r="BI85" s="49"/>
    </row>
    <row r="86" spans="2:90" ht="33.75" customHeight="1" thickBot="1" x14ac:dyDescent="0.25">
      <c r="B86" s="220">
        <v>29</v>
      </c>
      <c r="C86" s="396" t="s">
        <v>103</v>
      </c>
      <c r="D86" s="397"/>
      <c r="E86" s="397"/>
      <c r="F86" s="397"/>
      <c r="G86" s="397"/>
      <c r="H86" s="397"/>
      <c r="I86" s="397"/>
      <c r="J86" s="398"/>
      <c r="K86" s="224">
        <f>IFERROR(AVERAGEIF(X24:X26,"&gt;=0"),"")</f>
        <v>0</v>
      </c>
      <c r="L86" s="128"/>
      <c r="Y86" s="98"/>
      <c r="BF86" s="49"/>
      <c r="BG86" s="49"/>
      <c r="BH86" s="49"/>
      <c r="BI86" s="49"/>
    </row>
    <row r="87" spans="2:90" ht="33.75" customHeight="1" x14ac:dyDescent="0.2">
      <c r="B87" s="164"/>
      <c r="C87" s="178"/>
      <c r="D87" s="178"/>
      <c r="E87" s="178"/>
      <c r="F87" s="178"/>
      <c r="G87" s="178"/>
      <c r="H87" s="178"/>
      <c r="I87" s="178"/>
      <c r="J87" s="178"/>
      <c r="K87" s="165"/>
      <c r="L87" s="128"/>
      <c r="Y87" s="98"/>
      <c r="BF87" s="49"/>
      <c r="BG87" s="49"/>
      <c r="BH87" s="49"/>
      <c r="BI87" s="49"/>
    </row>
    <row r="88" spans="2:90" ht="57" customHeight="1" thickBot="1" x14ac:dyDescent="0.25">
      <c r="B88" s="179"/>
      <c r="C88" s="21"/>
      <c r="H88" s="116"/>
      <c r="I88" s="116"/>
      <c r="J88" s="116"/>
      <c r="K88" s="180"/>
      <c r="Y88" s="98"/>
      <c r="AY88" s="137"/>
      <c r="AZ88" s="137"/>
      <c r="BA88" s="137"/>
      <c r="BF88" s="49"/>
      <c r="BG88" s="49"/>
      <c r="BH88" s="49"/>
      <c r="BI88" s="49"/>
    </row>
    <row r="89" spans="2:90" s="127" customFormat="1" ht="30" customHeight="1" thickBot="1" x14ac:dyDescent="0.25">
      <c r="C89" s="399" t="s">
        <v>161</v>
      </c>
      <c r="D89" s="400"/>
      <c r="E89" s="401"/>
      <c r="H89" s="181"/>
      <c r="I89" s="181"/>
      <c r="J89" s="181"/>
      <c r="K89" s="182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4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85"/>
      <c r="AY89" s="126"/>
      <c r="AZ89" s="77"/>
      <c r="BA89" s="77"/>
      <c r="BB89" s="133"/>
      <c r="BC89" s="133"/>
      <c r="BD89" s="133"/>
      <c r="BE89" s="133"/>
      <c r="BF89" s="186"/>
      <c r="BG89" s="186"/>
      <c r="BH89" s="186"/>
      <c r="BI89" s="186"/>
    </row>
    <row r="90" spans="2:90" s="127" customFormat="1" ht="52.5" customHeight="1" thickBot="1" x14ac:dyDescent="0.25">
      <c r="B90" s="187" t="s">
        <v>162</v>
      </c>
      <c r="C90" s="188" t="s">
        <v>163</v>
      </c>
      <c r="D90" s="188" t="s">
        <v>164</v>
      </c>
      <c r="E90" s="189" t="s">
        <v>165</v>
      </c>
      <c r="H90" s="181"/>
      <c r="I90" s="181"/>
      <c r="J90" s="181"/>
      <c r="K90" s="182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4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85"/>
      <c r="AY90" s="126"/>
      <c r="AZ90" s="77"/>
      <c r="BA90" s="77"/>
      <c r="BB90" s="133"/>
      <c r="BC90" s="133"/>
      <c r="BD90" s="133"/>
      <c r="BE90" s="133"/>
      <c r="BF90" s="186"/>
      <c r="BG90" s="186"/>
      <c r="BH90" s="186"/>
      <c r="BI90" s="186"/>
    </row>
    <row r="91" spans="2:90" s="127" customFormat="1" ht="30" customHeight="1" x14ac:dyDescent="0.2">
      <c r="B91" s="190" t="s">
        <v>168</v>
      </c>
      <c r="C91" s="191" t="str">
        <f>IFERROR('7º básico A'!$BN$107*0.01,"")</f>
        <v/>
      </c>
      <c r="D91" s="192">
        <f>IFERROR('7º básico A'!$BP$107,"")</f>
        <v>2</v>
      </c>
      <c r="E91" s="193">
        <f>IFERROR(SQRT('7º básico A'!$BT$58/'7º básico A'!$BT$59),"")</f>
        <v>0</v>
      </c>
      <c r="H91" s="181"/>
      <c r="I91" s="181"/>
      <c r="J91" s="181"/>
      <c r="K91" s="182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4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85"/>
      <c r="AY91" s="126"/>
      <c r="AZ91" s="77"/>
      <c r="BA91" s="77"/>
      <c r="BB91" s="133"/>
      <c r="BC91" s="133"/>
      <c r="BD91" s="133"/>
      <c r="BE91" s="133"/>
      <c r="BF91" s="186"/>
      <c r="BG91" s="186"/>
      <c r="BH91" s="186"/>
      <c r="BI91" s="186"/>
    </row>
    <row r="92" spans="2:90" s="127" customFormat="1" ht="30" customHeight="1" x14ac:dyDescent="0.2">
      <c r="B92" s="194" t="s">
        <v>170</v>
      </c>
      <c r="C92" s="194" t="str">
        <f>IFERROR('7º básico B'!$BN$107*0.01,"")</f>
        <v/>
      </c>
      <c r="D92" s="195" t="str">
        <f>IFERROR('7º básico B'!$BP$107,"")</f>
        <v/>
      </c>
      <c r="E92" s="196" t="str">
        <f>IFERROR(SQRT('7º básico B'!$BT$58/'7º básico B'!$BT$59),"")</f>
        <v/>
      </c>
      <c r="H92" s="181"/>
      <c r="I92" s="181"/>
      <c r="J92" s="181"/>
      <c r="K92" s="182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4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85"/>
      <c r="AY92" s="126"/>
      <c r="AZ92" s="77"/>
      <c r="BA92" s="77"/>
      <c r="BB92" s="133"/>
      <c r="BC92" s="133"/>
      <c r="BD92" s="133"/>
      <c r="BE92" s="133"/>
      <c r="BF92" s="186"/>
      <c r="BG92" s="186"/>
      <c r="BH92" s="186"/>
      <c r="BI92" s="186"/>
    </row>
    <row r="93" spans="2:90" ht="30" customHeight="1" thickBot="1" x14ac:dyDescent="0.25">
      <c r="B93" s="197" t="s">
        <v>169</v>
      </c>
      <c r="C93" s="198" t="str">
        <f>IFERROR('7º básico C'!$BN$107*0.01,"")</f>
        <v/>
      </c>
      <c r="D93" s="199" t="str">
        <f>IFERROR('7º básico C'!$BP$107,"")</f>
        <v/>
      </c>
      <c r="E93" s="200" t="str">
        <f>IFERROR(SQRT('7º básico C'!$BT$58/'7º básico C'!$BT$59),"")</f>
        <v/>
      </c>
      <c r="H93" s="116"/>
      <c r="I93" s="116"/>
      <c r="J93" s="116"/>
      <c r="K93" s="180"/>
      <c r="Y93" s="98"/>
      <c r="AC93" s="126"/>
      <c r="AX93" s="77"/>
      <c r="AY93" s="49"/>
      <c r="AZ93" s="49"/>
      <c r="BA93" s="49"/>
      <c r="BB93" s="49"/>
      <c r="BC93"/>
      <c r="BD93"/>
      <c r="BE93"/>
      <c r="BF93"/>
      <c r="BG93"/>
      <c r="BH93"/>
      <c r="BI93"/>
      <c r="CF93" s="77"/>
      <c r="CG93" s="126"/>
      <c r="CH93" s="77"/>
      <c r="CI93" s="77"/>
      <c r="CJ93" s="77"/>
      <c r="CK93" s="77"/>
      <c r="CL93" s="77"/>
    </row>
    <row r="94" spans="2:90" ht="36" customHeight="1" thickBot="1" x14ac:dyDescent="0.25">
      <c r="B94" s="201" t="s">
        <v>166</v>
      </c>
      <c r="C94" s="202" t="str">
        <f>IFERROR(AVERAGEIF(C91:C93,"&gt;=0"),"")</f>
        <v/>
      </c>
      <c r="D94" s="203">
        <f>IFERROR(AVERAGEIF(D91:D93,"&gt;=0"),"")</f>
        <v>2</v>
      </c>
      <c r="H94" s="116"/>
      <c r="I94" s="116"/>
      <c r="J94" s="116"/>
      <c r="K94" s="180"/>
      <c r="L94" s="180"/>
      <c r="M94" s="180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50"/>
      <c r="AA94" s="81"/>
      <c r="AB94" s="133"/>
      <c r="AC94" s="185"/>
      <c r="AD94" s="402"/>
      <c r="AE94" s="402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402"/>
      <c r="AU94" s="133"/>
      <c r="AV94" s="133"/>
      <c r="AW94" s="133"/>
      <c r="AX94" s="133"/>
      <c r="AY94" s="186"/>
      <c r="AZ94" s="186"/>
      <c r="BA94" s="186"/>
      <c r="BB94" s="186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33"/>
      <c r="CG94" s="185"/>
      <c r="CH94" s="402"/>
      <c r="CI94" s="402"/>
      <c r="CJ94" s="402"/>
      <c r="CK94" s="133"/>
      <c r="CL94" s="133"/>
    </row>
    <row r="95" spans="2:90" ht="21" customHeight="1" x14ac:dyDescent="0.2">
      <c r="B95" s="164"/>
      <c r="C95" s="50"/>
      <c r="L95" s="180"/>
      <c r="M95" s="180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50"/>
      <c r="AA95" s="81"/>
      <c r="AB95" s="133"/>
      <c r="AC95" s="185"/>
      <c r="AD95" s="402"/>
      <c r="AE95" s="402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402"/>
      <c r="AU95" s="133"/>
      <c r="AV95" s="133"/>
      <c r="AW95" s="133"/>
      <c r="AX95" s="133"/>
      <c r="AY95" s="186"/>
      <c r="AZ95" s="186"/>
      <c r="BA95" s="186"/>
      <c r="BB95" s="186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33"/>
      <c r="CG95" s="185"/>
      <c r="CH95" s="402"/>
      <c r="CI95" s="402"/>
      <c r="CJ95" s="402"/>
      <c r="CK95" s="133"/>
      <c r="CL95" s="133"/>
    </row>
    <row r="96" spans="2:90" ht="37.5" customHeight="1" x14ac:dyDescent="0.2">
      <c r="L96" s="180"/>
      <c r="M96" s="180"/>
      <c r="W96" s="98"/>
      <c r="AC96" s="126"/>
      <c r="AX96" s="77"/>
      <c r="AY96" s="49"/>
      <c r="AZ96" s="49"/>
      <c r="BA96" s="49"/>
      <c r="BB96" s="49"/>
      <c r="BC96"/>
      <c r="BD96"/>
      <c r="BE96"/>
      <c r="BF96"/>
      <c r="BG96"/>
      <c r="BH96"/>
      <c r="BI96"/>
      <c r="CF96" s="77"/>
      <c r="CG96" s="126"/>
      <c r="CH96" s="77"/>
      <c r="CI96" s="77"/>
      <c r="CJ96" s="77"/>
      <c r="CK96" s="77"/>
      <c r="CL96" s="77"/>
    </row>
    <row r="97" spans="11:90" ht="18.75" customHeight="1" x14ac:dyDescent="0.2">
      <c r="L97" s="204"/>
      <c r="M97" s="180"/>
      <c r="W97" s="98"/>
      <c r="AC97" s="126"/>
      <c r="AX97" s="77"/>
      <c r="AY97" s="49"/>
      <c r="AZ97" s="49"/>
      <c r="BA97" s="49"/>
      <c r="BB97" s="49"/>
      <c r="BC97"/>
      <c r="BD97"/>
      <c r="BE97"/>
      <c r="BF97"/>
      <c r="BG97"/>
      <c r="BH97"/>
      <c r="BI97"/>
      <c r="CF97" s="77"/>
      <c r="CG97" s="126"/>
      <c r="CH97" s="77"/>
      <c r="CI97" s="77"/>
      <c r="CJ97" s="77"/>
      <c r="CK97" s="77"/>
      <c r="CL97" s="77"/>
    </row>
    <row r="98" spans="11:90" ht="24.75" customHeight="1" x14ac:dyDescent="0.2">
      <c r="L98" s="204"/>
      <c r="M98" s="180"/>
      <c r="W98" s="98"/>
      <c r="AC98" s="126"/>
      <c r="AX98" s="77"/>
      <c r="AY98" s="49"/>
      <c r="AZ98" s="49"/>
      <c r="BA98" s="49"/>
      <c r="BB98" s="49"/>
      <c r="BC98"/>
      <c r="BD98"/>
      <c r="BE98"/>
      <c r="BF98"/>
      <c r="BG98"/>
      <c r="BH98"/>
      <c r="BI98"/>
      <c r="CF98" s="77"/>
      <c r="CG98" s="126"/>
      <c r="CH98" s="77"/>
      <c r="CI98" s="77"/>
      <c r="CJ98" s="77"/>
      <c r="CK98" s="77"/>
      <c r="CL98" s="77"/>
    </row>
    <row r="99" spans="11:90" ht="36" customHeight="1" x14ac:dyDescent="0.2">
      <c r="L99" s="205"/>
      <c r="M99" s="205"/>
      <c r="W99" s="206"/>
      <c r="X99" s="49"/>
      <c r="Y99" s="49"/>
      <c r="Z99" s="21"/>
      <c r="AA99" s="21"/>
      <c r="AC99" s="126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X99" s="77"/>
      <c r="AY99" s="49"/>
      <c r="AZ99" s="49"/>
      <c r="BA99" s="49"/>
      <c r="BB99" s="49"/>
      <c r="BC99" s="207"/>
      <c r="BH99" s="208"/>
      <c r="BI99"/>
      <c r="CF99" s="77"/>
      <c r="CG99" s="126"/>
      <c r="CH99" s="137"/>
      <c r="CI99" s="137"/>
      <c r="CJ99" s="137"/>
      <c r="CK99" s="77"/>
      <c r="CL99" s="77"/>
    </row>
    <row r="100" spans="11:90" ht="26.25" customHeight="1" x14ac:dyDescent="0.2">
      <c r="L100" s="205"/>
      <c r="M100" s="205"/>
      <c r="W100" s="98"/>
      <c r="X100" s="98"/>
      <c r="Y100" s="98"/>
      <c r="AB100" s="133"/>
      <c r="AC100" s="185"/>
      <c r="AD100" s="402"/>
      <c r="AE100" s="402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402"/>
      <c r="AU100" s="133"/>
      <c r="AV100" s="133"/>
      <c r="AW100" s="133"/>
      <c r="AX100" s="133"/>
      <c r="AY100" s="186"/>
      <c r="AZ100" s="186"/>
      <c r="BA100" s="186"/>
      <c r="BB100" s="186"/>
      <c r="BC100" s="164"/>
      <c r="BH100" s="208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33"/>
      <c r="CG100" s="185"/>
      <c r="CH100" s="402"/>
      <c r="CI100" s="402"/>
      <c r="CJ100" s="402"/>
      <c r="CK100" s="133"/>
      <c r="CL100" s="133"/>
    </row>
    <row r="101" spans="11:90" ht="26.25" customHeight="1" x14ac:dyDescent="0.25">
      <c r="L101" s="205"/>
      <c r="M101" s="205"/>
      <c r="W101" s="98"/>
      <c r="X101" s="98"/>
      <c r="Y101" s="98"/>
      <c r="Z101" s="50"/>
      <c r="AA101" s="82"/>
      <c r="AB101" s="133"/>
      <c r="AC101" s="185"/>
      <c r="AD101" s="402"/>
      <c r="AE101" s="402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402"/>
      <c r="AU101" s="133"/>
      <c r="AV101" s="133"/>
      <c r="AW101" s="133"/>
      <c r="AX101" s="133"/>
      <c r="AY101" s="186"/>
      <c r="AZ101" s="186"/>
      <c r="BA101" s="186"/>
      <c r="BB101" s="186"/>
      <c r="BC101" s="177"/>
      <c r="BH101" s="209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33"/>
      <c r="CG101" s="185"/>
      <c r="CH101" s="402"/>
      <c r="CI101" s="402"/>
      <c r="CJ101" s="402"/>
      <c r="CK101" s="133"/>
      <c r="CL101" s="133"/>
    </row>
    <row r="102" spans="11:90" ht="26.25" customHeight="1" x14ac:dyDescent="0.2">
      <c r="K102"/>
      <c r="L102" s="205"/>
      <c r="M102" s="205"/>
      <c r="W102" s="98"/>
      <c r="X102" s="98"/>
      <c r="Y102" s="98"/>
      <c r="Z102" s="50"/>
      <c r="AA102" s="82"/>
      <c r="AB102" s="133"/>
      <c r="AC102" s="185"/>
      <c r="AD102" s="402"/>
      <c r="AE102" s="402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402"/>
      <c r="AU102" s="133"/>
      <c r="AV102" s="133"/>
      <c r="AW102" s="133"/>
      <c r="AX102" s="133"/>
      <c r="AY102" s="186"/>
      <c r="AZ102" s="186"/>
      <c r="BA102" s="186"/>
      <c r="BB102" s="186"/>
      <c r="BC102" s="127"/>
      <c r="BD102" s="127"/>
      <c r="BE102" s="127"/>
      <c r="BF102" s="127"/>
      <c r="BG102" s="127"/>
      <c r="BH102" s="209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33"/>
      <c r="CG102" s="185"/>
      <c r="CH102" s="402"/>
      <c r="CI102" s="402"/>
      <c r="CJ102" s="402"/>
      <c r="CK102" s="133"/>
      <c r="CL102" s="133"/>
    </row>
    <row r="103" spans="11:90" ht="26.25" customHeight="1" x14ac:dyDescent="0.2">
      <c r="K103"/>
      <c r="L103" s="205"/>
      <c r="M103" s="205"/>
      <c r="W103" s="98"/>
      <c r="X103" s="98"/>
      <c r="Y103" s="98"/>
      <c r="Z103" s="50"/>
      <c r="AA103" s="82"/>
      <c r="AB103" s="133"/>
      <c r="AC103" s="185"/>
      <c r="AD103" s="402"/>
      <c r="AE103" s="402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402"/>
      <c r="AU103" s="133"/>
      <c r="AV103" s="133"/>
      <c r="AW103" s="133"/>
      <c r="AX103" s="133"/>
      <c r="AY103" s="186"/>
      <c r="AZ103" s="186"/>
      <c r="BA103" s="186"/>
      <c r="BB103" s="186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33"/>
      <c r="CG103" s="185"/>
      <c r="CH103" s="402"/>
      <c r="CI103" s="402"/>
      <c r="CJ103" s="402"/>
      <c r="CK103" s="133"/>
      <c r="CL103" s="133"/>
    </row>
    <row r="104" spans="11:90" ht="26.25" customHeight="1" x14ac:dyDescent="0.2">
      <c r="K104"/>
      <c r="L104" s="205"/>
      <c r="M104" s="205"/>
      <c r="W104" s="98"/>
      <c r="X104" s="98"/>
      <c r="Y104" s="98"/>
      <c r="Z104" s="50"/>
      <c r="AA104" s="82"/>
      <c r="AC104" s="126"/>
      <c r="AX104" s="77"/>
      <c r="AY104" s="49"/>
      <c r="AZ104" s="49"/>
      <c r="BA104" s="49"/>
      <c r="BB104" s="49"/>
      <c r="BC104"/>
      <c r="BD104"/>
      <c r="BE104"/>
      <c r="BF104"/>
      <c r="BG104"/>
      <c r="BH104"/>
      <c r="BI104"/>
      <c r="CF104" s="77"/>
      <c r="CG104" s="126"/>
      <c r="CH104" s="77"/>
      <c r="CI104" s="77"/>
      <c r="CJ104" s="77"/>
      <c r="CK104" s="77"/>
      <c r="CL104" s="77"/>
    </row>
    <row r="105" spans="11:90" ht="26.25" customHeight="1" x14ac:dyDescent="0.2">
      <c r="K105"/>
      <c r="L105" s="205"/>
      <c r="M105" s="205"/>
      <c r="W105" s="98"/>
      <c r="X105" s="98"/>
      <c r="Y105" s="98"/>
      <c r="Z105" s="50"/>
      <c r="AA105" s="82"/>
      <c r="AC105" s="126"/>
      <c r="AX105" s="77"/>
      <c r="AY105" s="49"/>
      <c r="AZ105" s="49"/>
      <c r="BA105" s="49"/>
      <c r="BB105" s="49"/>
      <c r="BC105"/>
      <c r="BD105"/>
      <c r="BE105"/>
      <c r="BF105"/>
      <c r="BG105"/>
      <c r="BH105"/>
      <c r="BI105"/>
      <c r="CF105" s="77"/>
      <c r="CG105" s="126"/>
      <c r="CH105" s="77"/>
      <c r="CI105" s="77"/>
      <c r="CJ105" s="77"/>
      <c r="CK105" s="77"/>
      <c r="CL105" s="77"/>
    </row>
    <row r="106" spans="11:90" ht="26.25" customHeight="1" x14ac:dyDescent="0.2">
      <c r="K106"/>
      <c r="L106" s="205"/>
      <c r="M106" s="205"/>
      <c r="W106" s="98"/>
      <c r="X106" s="98"/>
      <c r="Y106" s="98"/>
      <c r="Z106" s="50"/>
      <c r="AA106" s="82"/>
      <c r="AC106" s="126"/>
      <c r="AX106" s="77"/>
      <c r="AY106" s="49"/>
      <c r="AZ106" s="49"/>
      <c r="BA106" s="49"/>
      <c r="BB106" s="49"/>
      <c r="BC106"/>
      <c r="BD106"/>
      <c r="BE106"/>
      <c r="BF106"/>
      <c r="BG106"/>
      <c r="BH106"/>
      <c r="BI106"/>
      <c r="CF106" s="77"/>
      <c r="CG106" s="126"/>
      <c r="CH106" s="77"/>
      <c r="CI106" s="77"/>
      <c r="CJ106" s="77"/>
      <c r="CK106" s="77"/>
      <c r="CL106" s="77"/>
    </row>
    <row r="107" spans="11:90" ht="18.75" customHeight="1" x14ac:dyDescent="0.2">
      <c r="K107"/>
      <c r="L107" s="180"/>
      <c r="M107" s="180"/>
      <c r="W107" s="98"/>
      <c r="X107" s="98"/>
      <c r="Y107" s="98"/>
      <c r="Z107" s="50"/>
      <c r="AA107" s="82"/>
      <c r="AC107" s="126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X107" s="77"/>
      <c r="AY107" s="49"/>
      <c r="AZ107" s="49"/>
      <c r="BA107" s="49"/>
      <c r="BB107" s="49"/>
      <c r="BC107"/>
      <c r="BD107"/>
      <c r="BE107"/>
      <c r="BF107"/>
      <c r="BG107"/>
      <c r="BH107"/>
      <c r="BI107"/>
      <c r="CF107" s="77"/>
      <c r="CG107" s="126"/>
      <c r="CH107" s="137"/>
      <c r="CI107" s="137"/>
      <c r="CJ107" s="137"/>
      <c r="CK107" s="77"/>
      <c r="CL107" s="77"/>
    </row>
    <row r="108" spans="11:90" ht="18.75" customHeight="1" x14ac:dyDescent="0.2">
      <c r="K108"/>
      <c r="L108" s="180"/>
      <c r="M108" s="180"/>
      <c r="W108" s="98"/>
      <c r="X108" s="98"/>
      <c r="Y108" s="98"/>
      <c r="Z108" s="50"/>
      <c r="AA108" s="82"/>
      <c r="AB108" s="133"/>
      <c r="AC108" s="185"/>
      <c r="AD108" s="402"/>
      <c r="AE108" s="402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402"/>
      <c r="AU108" s="133"/>
      <c r="AV108" s="133"/>
      <c r="AW108" s="133"/>
      <c r="AX108" s="133"/>
      <c r="AY108" s="186"/>
      <c r="AZ108" s="186"/>
      <c r="BA108" s="186"/>
      <c r="BB108" s="186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33"/>
      <c r="CG108" s="185"/>
      <c r="CH108" s="402"/>
      <c r="CI108" s="402"/>
      <c r="CJ108" s="402"/>
      <c r="CK108" s="133"/>
      <c r="CL108" s="133"/>
    </row>
    <row r="109" spans="11:90" ht="18.75" customHeight="1" x14ac:dyDescent="0.2">
      <c r="K109"/>
      <c r="L109" s="180"/>
      <c r="M109" s="180"/>
      <c r="W109" s="98"/>
      <c r="X109" s="98"/>
      <c r="Y109" s="98"/>
      <c r="Z109" s="50"/>
      <c r="AA109" s="82"/>
      <c r="AB109" s="133"/>
      <c r="AC109" s="185"/>
      <c r="AD109" s="402"/>
      <c r="AE109" s="402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402"/>
      <c r="AU109" s="133"/>
      <c r="AV109" s="133"/>
      <c r="AW109" s="133"/>
      <c r="AX109" s="133"/>
      <c r="AY109" s="186"/>
      <c r="AZ109" s="186"/>
      <c r="BA109" s="186"/>
      <c r="BB109" s="186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33"/>
      <c r="CG109" s="185"/>
      <c r="CH109" s="402"/>
      <c r="CI109" s="402"/>
      <c r="CJ109" s="402"/>
      <c r="CK109" s="133"/>
      <c r="CL109" s="133"/>
    </row>
    <row r="110" spans="11:90" ht="18.75" customHeight="1" x14ac:dyDescent="0.2">
      <c r="K110"/>
      <c r="L110" s="180"/>
      <c r="M110" s="180"/>
      <c r="W110" s="82"/>
      <c r="X110" s="210"/>
      <c r="Y110" s="211"/>
      <c r="Z110" s="82"/>
      <c r="AA110" s="82"/>
      <c r="AB110" s="133"/>
      <c r="AC110" s="185"/>
      <c r="AD110" s="402"/>
      <c r="AE110" s="402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402"/>
      <c r="AU110" s="133"/>
      <c r="AV110" s="133"/>
      <c r="AW110" s="133"/>
      <c r="AX110" s="133"/>
      <c r="AY110" s="186"/>
      <c r="AZ110" s="186"/>
      <c r="BA110" s="186"/>
      <c r="BB110" s="186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33"/>
      <c r="CG110" s="185"/>
      <c r="CH110" s="402"/>
      <c r="CI110" s="402"/>
      <c r="CJ110" s="402"/>
      <c r="CK110" s="133"/>
      <c r="CL110" s="133"/>
    </row>
    <row r="111" spans="11:90" ht="18.75" customHeight="1" x14ac:dyDescent="0.2">
      <c r="K111"/>
      <c r="L111" s="180"/>
      <c r="M111" s="180"/>
      <c r="W111" s="82"/>
      <c r="X111" s="210"/>
      <c r="Y111" s="211"/>
      <c r="Z111" s="82"/>
      <c r="AA111" s="82"/>
      <c r="AB111" s="133"/>
      <c r="AC111" s="185"/>
      <c r="AD111" s="402"/>
      <c r="AE111" s="402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402"/>
      <c r="AU111" s="133"/>
      <c r="AV111" s="133"/>
      <c r="AW111" s="133"/>
      <c r="AX111" s="133"/>
      <c r="AY111" s="186"/>
      <c r="AZ111" s="186"/>
      <c r="BA111" s="186"/>
      <c r="BB111" s="186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33"/>
      <c r="CG111" s="185"/>
      <c r="CH111" s="402"/>
      <c r="CI111" s="402"/>
      <c r="CJ111" s="402"/>
      <c r="CK111" s="133"/>
      <c r="CL111" s="133"/>
    </row>
    <row r="112" spans="11:90" ht="18.75" customHeight="1" x14ac:dyDescent="0.2">
      <c r="K112"/>
      <c r="L112" s="180"/>
      <c r="M112" s="180"/>
      <c r="W112" s="82"/>
      <c r="X112" s="210"/>
      <c r="Y112" s="211"/>
      <c r="Z112" s="82"/>
      <c r="AA112" s="82"/>
      <c r="AC112" s="126"/>
      <c r="AX112" s="77"/>
      <c r="AY112" s="49"/>
      <c r="AZ112" s="49"/>
      <c r="BA112" s="49"/>
      <c r="BB112" s="49"/>
      <c r="BC112"/>
      <c r="BD112"/>
      <c r="BE112"/>
      <c r="BF112"/>
      <c r="BG112"/>
      <c r="BH112"/>
      <c r="BI112"/>
      <c r="CF112" s="77"/>
      <c r="CG112" s="126"/>
      <c r="CH112" s="77"/>
      <c r="CI112" s="77"/>
      <c r="CJ112" s="77"/>
      <c r="CK112" s="77"/>
      <c r="CL112" s="77"/>
    </row>
    <row r="113" spans="2:90" ht="18.75" customHeight="1" x14ac:dyDescent="0.2">
      <c r="K113"/>
      <c r="L113" s="180"/>
      <c r="M113" s="180"/>
      <c r="W113" s="98"/>
      <c r="Z113" s="82"/>
      <c r="AA113" s="82"/>
      <c r="AC113" s="126"/>
      <c r="AX113" s="77"/>
      <c r="AY113" s="49"/>
      <c r="AZ113" s="49"/>
      <c r="BA113" s="49"/>
      <c r="BB113" s="49"/>
      <c r="BC113"/>
      <c r="BD113"/>
      <c r="BE113"/>
      <c r="BF113"/>
      <c r="BG113"/>
      <c r="BH113"/>
      <c r="BI113"/>
      <c r="CF113" s="77"/>
      <c r="CG113" s="126"/>
      <c r="CH113" s="77"/>
      <c r="CI113" s="77"/>
      <c r="CJ113" s="77"/>
      <c r="CK113" s="77"/>
      <c r="CL113" s="77"/>
    </row>
    <row r="114" spans="2:90" ht="12.75" customHeight="1" x14ac:dyDescent="0.2">
      <c r="K114"/>
      <c r="L114" s="180"/>
      <c r="M114" s="180"/>
      <c r="W114" s="98"/>
      <c r="Z114" s="82"/>
      <c r="AA114" s="82"/>
      <c r="AC114" s="126"/>
      <c r="AX114" s="77"/>
      <c r="AY114" s="49"/>
      <c r="AZ114" s="49"/>
      <c r="BA114" s="49"/>
      <c r="BB114" s="49"/>
      <c r="BC114"/>
      <c r="BD114"/>
      <c r="BE114"/>
      <c r="BF114"/>
      <c r="BG114"/>
      <c r="BH114"/>
      <c r="BI114"/>
      <c r="CF114" s="77"/>
      <c r="CG114" s="126"/>
      <c r="CH114" s="77"/>
      <c r="CI114" s="77"/>
      <c r="CJ114" s="77"/>
      <c r="CK114" s="77"/>
      <c r="CL114" s="77"/>
    </row>
    <row r="115" spans="2:90" ht="12.75" customHeight="1" x14ac:dyDescent="0.2">
      <c r="K115"/>
      <c r="L115" s="180"/>
      <c r="M115" s="180"/>
      <c r="W115" s="98"/>
      <c r="X115" s="49"/>
      <c r="Y115" s="49"/>
      <c r="Z115" s="82"/>
      <c r="AA115" s="82"/>
      <c r="AC115" s="126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X115" s="77"/>
      <c r="AY115" s="49"/>
      <c r="AZ115" s="49"/>
      <c r="BA115" s="49"/>
      <c r="BB115" s="49"/>
      <c r="BC115"/>
      <c r="BD115"/>
      <c r="BE115"/>
      <c r="BF115"/>
      <c r="BG115"/>
      <c r="BH115"/>
      <c r="BI115"/>
      <c r="CF115" s="77"/>
      <c r="CG115" s="126"/>
      <c r="CH115" s="137"/>
      <c r="CI115" s="137"/>
      <c r="CJ115" s="137"/>
      <c r="CK115" s="77"/>
      <c r="CL115" s="77"/>
    </row>
    <row r="116" spans="2:90" ht="12.75" customHeight="1" x14ac:dyDescent="0.2">
      <c r="B116" s="21"/>
      <c r="C116" s="21"/>
      <c r="H116" s="116"/>
      <c r="I116" s="116"/>
      <c r="J116" s="116"/>
      <c r="K116" s="180"/>
      <c r="L116" s="180"/>
      <c r="M116" s="180"/>
      <c r="W116" s="98"/>
      <c r="Z116" s="82"/>
      <c r="AA116" s="82"/>
      <c r="AB116" s="133"/>
      <c r="AC116" s="185"/>
      <c r="AD116" s="402"/>
      <c r="AE116" s="402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402"/>
      <c r="AU116" s="133"/>
      <c r="AV116" s="133"/>
      <c r="AW116" s="133"/>
      <c r="AX116" s="133"/>
      <c r="AY116" s="186"/>
      <c r="AZ116" s="186"/>
      <c r="BA116" s="186"/>
      <c r="BB116" s="186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33"/>
      <c r="CG116" s="185"/>
      <c r="CH116" s="402"/>
      <c r="CI116" s="402"/>
      <c r="CJ116" s="402"/>
      <c r="CK116" s="133"/>
      <c r="CL116" s="133"/>
    </row>
    <row r="117" spans="2:90" ht="12.75" customHeight="1" x14ac:dyDescent="0.2">
      <c r="B117" s="21"/>
      <c r="C117" s="21"/>
      <c r="H117" s="116"/>
      <c r="I117" s="116"/>
      <c r="J117" s="116"/>
      <c r="K117" s="180"/>
      <c r="L117" s="180"/>
      <c r="M117" s="180"/>
      <c r="W117" s="98"/>
      <c r="Z117" s="82"/>
      <c r="AA117" s="82"/>
      <c r="AB117" s="133"/>
      <c r="AC117" s="185"/>
      <c r="AD117" s="402"/>
      <c r="AE117" s="402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402"/>
      <c r="AU117" s="133"/>
      <c r="AV117" s="133"/>
      <c r="AW117" s="133"/>
      <c r="AX117" s="133"/>
      <c r="AY117" s="186"/>
      <c r="AZ117" s="186"/>
      <c r="BA117" s="186"/>
      <c r="BB117" s="186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33"/>
      <c r="CG117" s="185"/>
      <c r="CH117" s="402"/>
      <c r="CI117" s="402"/>
      <c r="CJ117" s="402"/>
      <c r="CK117" s="133"/>
      <c r="CL117" s="133"/>
    </row>
    <row r="118" spans="2:90" ht="12.75" customHeight="1" x14ac:dyDescent="0.2">
      <c r="B118" s="21"/>
      <c r="C118" s="21"/>
      <c r="H118" s="116"/>
      <c r="I118" s="116"/>
      <c r="J118" s="116"/>
      <c r="K118" s="180"/>
      <c r="L118" s="180"/>
      <c r="M118" s="180"/>
      <c r="W118" s="98"/>
      <c r="Z118" s="82"/>
      <c r="AA118" s="82"/>
      <c r="AB118" s="133"/>
      <c r="AC118" s="185"/>
      <c r="AD118" s="402"/>
      <c r="AE118" s="402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402"/>
      <c r="AU118" s="133"/>
      <c r="AV118" s="133"/>
      <c r="AW118" s="133"/>
      <c r="AX118" s="133"/>
      <c r="AY118" s="186"/>
      <c r="AZ118" s="186"/>
      <c r="BA118" s="186"/>
      <c r="BB118" s="186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33"/>
      <c r="CG118" s="185"/>
      <c r="CH118" s="402"/>
      <c r="CI118" s="402"/>
      <c r="CJ118" s="402"/>
      <c r="CK118" s="133"/>
      <c r="CL118" s="133"/>
    </row>
    <row r="119" spans="2:90" ht="12.75" customHeight="1" x14ac:dyDescent="0.2">
      <c r="B119" s="21"/>
      <c r="C119" s="21"/>
      <c r="H119" s="116"/>
      <c r="I119" s="116"/>
      <c r="J119" s="116"/>
      <c r="K119" s="180"/>
      <c r="L119" s="180"/>
      <c r="M119" s="180"/>
      <c r="W119" s="98"/>
      <c r="Z119" s="82"/>
      <c r="AA119" s="82"/>
      <c r="AB119" s="133"/>
      <c r="AC119" s="185"/>
      <c r="AD119" s="402"/>
      <c r="AE119" s="402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402"/>
      <c r="AU119" s="133"/>
      <c r="AV119" s="133"/>
      <c r="AW119" s="133"/>
      <c r="AX119" s="133"/>
      <c r="AY119" s="186"/>
      <c r="AZ119" s="186"/>
      <c r="BA119" s="186"/>
      <c r="BB119" s="186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33"/>
      <c r="CG119" s="185"/>
      <c r="CH119" s="402"/>
      <c r="CI119" s="402"/>
      <c r="CJ119" s="402"/>
      <c r="CK119" s="133"/>
      <c r="CL119" s="133"/>
    </row>
    <row r="120" spans="2:90" ht="12.75" customHeight="1" x14ac:dyDescent="0.2">
      <c r="B120" s="21"/>
      <c r="C120" s="21"/>
      <c r="H120" s="116"/>
      <c r="I120" s="116"/>
      <c r="J120" s="116"/>
      <c r="K120" s="180"/>
      <c r="L120" s="180"/>
      <c r="M120" s="180"/>
      <c r="W120" s="82"/>
      <c r="X120" s="210"/>
      <c r="Y120" s="211"/>
      <c r="Z120" s="82"/>
      <c r="AA120" s="82"/>
      <c r="AC120" s="126"/>
      <c r="AX120" s="77"/>
      <c r="AY120" s="49"/>
      <c r="AZ120" s="49"/>
      <c r="BA120" s="49"/>
      <c r="BB120" s="49"/>
      <c r="BC120"/>
      <c r="BD120"/>
      <c r="BE120"/>
      <c r="BF120"/>
      <c r="BG120"/>
      <c r="BH120"/>
      <c r="BI120"/>
      <c r="CF120" s="77"/>
      <c r="CG120" s="126"/>
      <c r="CH120" s="77"/>
      <c r="CI120" s="77"/>
      <c r="CJ120" s="77"/>
      <c r="CK120" s="77"/>
      <c r="CL120" s="77"/>
    </row>
    <row r="121" spans="2:90" ht="12.75" customHeight="1" x14ac:dyDescent="0.2">
      <c r="B121" s="21"/>
      <c r="C121" s="21"/>
      <c r="H121" s="116"/>
      <c r="I121" s="116"/>
      <c r="J121" s="116"/>
      <c r="K121" s="180"/>
      <c r="L121" s="180"/>
      <c r="M121" s="180"/>
      <c r="W121" s="82"/>
      <c r="X121" s="210"/>
      <c r="Y121" s="211"/>
      <c r="Z121" s="82"/>
      <c r="AC121" s="126"/>
      <c r="AX121" s="77"/>
      <c r="AY121" s="49"/>
      <c r="AZ121" s="49"/>
      <c r="BA121" s="49"/>
      <c r="BB121" s="49"/>
      <c r="BC121"/>
      <c r="BD121"/>
      <c r="BE121"/>
      <c r="BF121"/>
      <c r="BG121"/>
      <c r="BH121"/>
      <c r="BI121"/>
      <c r="CF121" s="77"/>
      <c r="CG121" s="126"/>
      <c r="CH121" s="77"/>
      <c r="CI121" s="77"/>
      <c r="CJ121" s="77"/>
      <c r="CK121" s="77"/>
      <c r="CL121" s="77"/>
    </row>
    <row r="122" spans="2:90" ht="12.75" customHeight="1" x14ac:dyDescent="0.2">
      <c r="B122" s="21"/>
      <c r="C122" s="21"/>
      <c r="H122" s="116"/>
      <c r="I122" s="116"/>
      <c r="J122" s="116"/>
      <c r="K122" s="180"/>
      <c r="L122" s="180"/>
      <c r="M122" s="180"/>
      <c r="W122" s="82"/>
      <c r="X122" s="210"/>
      <c r="Y122" s="211"/>
      <c r="Z122" s="82"/>
      <c r="AC122" s="126"/>
      <c r="AX122" s="77"/>
      <c r="AY122" s="49"/>
      <c r="AZ122" s="49"/>
      <c r="BA122" s="49"/>
      <c r="BB122" s="49"/>
      <c r="BC122"/>
      <c r="BD122"/>
      <c r="BE122"/>
      <c r="BF122"/>
      <c r="BG122"/>
      <c r="BH122"/>
      <c r="BI122"/>
      <c r="CF122" s="77"/>
      <c r="CG122" s="126"/>
      <c r="CH122" s="77"/>
      <c r="CI122" s="77"/>
      <c r="CJ122" s="77"/>
      <c r="CK122" s="77"/>
      <c r="CL122" s="77"/>
    </row>
    <row r="123" spans="2:90" ht="12.75" customHeight="1" x14ac:dyDescent="0.2">
      <c r="B123" s="21"/>
      <c r="C123" s="21"/>
      <c r="H123" s="116"/>
      <c r="I123" s="116"/>
      <c r="J123" s="116"/>
      <c r="K123" s="180"/>
      <c r="L123" s="180"/>
      <c r="M123" s="180"/>
      <c r="W123" s="82"/>
      <c r="X123" s="210"/>
      <c r="Y123" s="211"/>
      <c r="Z123" s="82"/>
      <c r="AC123" s="126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X123" s="77"/>
      <c r="AY123" s="49"/>
      <c r="AZ123" s="49"/>
      <c r="BA123" s="49"/>
      <c r="BB123" s="49"/>
      <c r="BC123"/>
      <c r="BD123"/>
      <c r="BE123"/>
      <c r="BF123"/>
      <c r="BG123"/>
      <c r="BH123"/>
      <c r="BI123"/>
      <c r="CF123" s="77"/>
      <c r="CG123" s="126"/>
      <c r="CH123" s="137"/>
      <c r="CI123" s="137"/>
      <c r="CJ123" s="137"/>
      <c r="CK123" s="77"/>
      <c r="CL123" s="77"/>
    </row>
    <row r="124" spans="2:90" ht="12.75" customHeight="1" x14ac:dyDescent="0.2">
      <c r="B124" s="21"/>
      <c r="C124" s="21"/>
      <c r="H124" s="116"/>
      <c r="I124" s="116"/>
      <c r="J124" s="116"/>
      <c r="K124" s="180"/>
      <c r="L124" s="180"/>
      <c r="M124" s="180"/>
      <c r="W124" s="82"/>
      <c r="X124" s="210"/>
      <c r="Y124" s="211"/>
      <c r="Z124" s="82"/>
      <c r="AB124" s="133"/>
      <c r="AC124" s="185"/>
      <c r="AD124" s="402"/>
      <c r="AE124" s="402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402"/>
      <c r="AU124" s="133"/>
      <c r="AV124" s="133"/>
      <c r="AW124" s="133"/>
      <c r="AX124" s="133"/>
      <c r="AY124" s="186"/>
      <c r="AZ124" s="186"/>
      <c r="BA124" s="186"/>
      <c r="BB124" s="186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33"/>
      <c r="CG124" s="185"/>
      <c r="CH124" s="402"/>
      <c r="CI124" s="402"/>
      <c r="CJ124" s="402"/>
      <c r="CK124" s="133"/>
      <c r="CL124" s="133"/>
    </row>
    <row r="125" spans="2:90" ht="12.75" customHeight="1" x14ac:dyDescent="0.2">
      <c r="B125" s="21"/>
      <c r="C125" s="21"/>
      <c r="H125" s="116"/>
      <c r="I125" s="116"/>
      <c r="J125" s="116"/>
      <c r="K125" s="180"/>
      <c r="L125" s="180"/>
      <c r="M125" s="180"/>
      <c r="W125" s="82"/>
      <c r="X125" s="210"/>
      <c r="Y125" s="211"/>
      <c r="Z125" s="82"/>
      <c r="AB125" s="133"/>
      <c r="AC125" s="185"/>
      <c r="AD125" s="402"/>
      <c r="AE125" s="402"/>
      <c r="AF125" s="230"/>
      <c r="AG125" s="230"/>
      <c r="AH125" s="230"/>
      <c r="AI125" s="230"/>
      <c r="AJ125" s="230"/>
      <c r="AK125" s="230"/>
      <c r="AL125" s="230"/>
      <c r="AM125" s="230"/>
      <c r="AN125" s="230"/>
      <c r="AO125" s="230"/>
      <c r="AP125" s="230"/>
      <c r="AQ125" s="230"/>
      <c r="AR125" s="230"/>
      <c r="AS125" s="230"/>
      <c r="AT125" s="402"/>
      <c r="AU125" s="133"/>
      <c r="AV125" s="133"/>
      <c r="AW125" s="133"/>
      <c r="AX125" s="133"/>
      <c r="AY125" s="186"/>
      <c r="AZ125" s="186"/>
      <c r="BA125" s="186"/>
      <c r="BB125" s="186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33"/>
      <c r="CG125" s="185"/>
      <c r="CH125" s="402"/>
      <c r="CI125" s="402"/>
      <c r="CJ125" s="402"/>
      <c r="CK125" s="133"/>
      <c r="CL125" s="133"/>
    </row>
    <row r="126" spans="2:90" ht="12.75" customHeight="1" x14ac:dyDescent="0.2">
      <c r="B126" s="21"/>
      <c r="C126" s="21"/>
      <c r="H126" s="116"/>
      <c r="I126" s="116"/>
      <c r="J126" s="116"/>
      <c r="K126" s="180"/>
      <c r="L126" s="180"/>
      <c r="M126" s="180"/>
      <c r="W126" s="82"/>
      <c r="X126" s="210"/>
      <c r="Y126" s="211"/>
      <c r="Z126" s="82"/>
      <c r="AB126" s="133"/>
      <c r="AC126" s="185"/>
      <c r="AD126" s="402"/>
      <c r="AE126" s="402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0"/>
      <c r="AP126" s="230"/>
      <c r="AQ126" s="230"/>
      <c r="AR126" s="230"/>
      <c r="AS126" s="230"/>
      <c r="AT126" s="402"/>
      <c r="AU126" s="133"/>
      <c r="AV126" s="133"/>
      <c r="AW126" s="133"/>
      <c r="AX126" s="133"/>
      <c r="AY126" s="186"/>
      <c r="AZ126" s="186"/>
      <c r="BA126" s="186"/>
      <c r="BB126" s="186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33"/>
      <c r="CG126" s="185"/>
      <c r="CH126" s="402"/>
      <c r="CI126" s="402"/>
      <c r="CJ126" s="402"/>
      <c r="CK126" s="133"/>
      <c r="CL126" s="133"/>
    </row>
    <row r="127" spans="2:90" ht="12.75" customHeight="1" x14ac:dyDescent="0.2">
      <c r="B127" s="21"/>
      <c r="C127" s="21"/>
      <c r="H127" s="116"/>
      <c r="I127" s="116"/>
      <c r="J127" s="116"/>
      <c r="K127" s="180"/>
      <c r="L127" s="180"/>
      <c r="M127" s="180"/>
      <c r="W127" s="82"/>
      <c r="X127" s="210"/>
      <c r="Y127" s="211"/>
      <c r="Z127" s="82"/>
      <c r="AA127" s="82"/>
      <c r="AB127" s="133"/>
      <c r="AC127" s="185"/>
      <c r="AD127" s="402"/>
      <c r="AE127" s="402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402"/>
      <c r="AU127" s="133"/>
      <c r="AV127" s="133"/>
      <c r="AW127" s="133"/>
      <c r="AX127" s="133"/>
      <c r="AY127" s="186"/>
      <c r="AZ127" s="186"/>
      <c r="BA127" s="186"/>
      <c r="BB127" s="186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33"/>
      <c r="CG127" s="185"/>
      <c r="CH127" s="402"/>
      <c r="CI127" s="402"/>
      <c r="CJ127" s="402"/>
      <c r="CK127" s="133"/>
      <c r="CL127" s="133"/>
    </row>
    <row r="128" spans="2:90" ht="12.75" customHeight="1" x14ac:dyDescent="0.2">
      <c r="B128" s="21"/>
      <c r="C128" s="21"/>
      <c r="H128" s="116"/>
      <c r="I128" s="116"/>
      <c r="J128" s="116"/>
      <c r="K128" s="180"/>
      <c r="L128" s="180"/>
      <c r="M128" s="180"/>
      <c r="W128" s="82"/>
      <c r="X128" s="210"/>
      <c r="Y128" s="211"/>
      <c r="Z128" s="82"/>
      <c r="AA128" s="82"/>
      <c r="AC128" s="126"/>
      <c r="AX128" s="77"/>
      <c r="AY128" s="49"/>
      <c r="AZ128" s="49"/>
      <c r="BA128" s="49"/>
      <c r="BB128" s="49"/>
      <c r="BC128"/>
      <c r="BD128"/>
      <c r="BE128"/>
      <c r="BF128"/>
      <c r="BG128"/>
      <c r="BH128"/>
      <c r="BI128"/>
      <c r="CF128" s="77"/>
      <c r="CG128" s="126"/>
      <c r="CH128" s="77"/>
      <c r="CI128" s="77"/>
      <c r="CJ128" s="77"/>
      <c r="CK128" s="77"/>
      <c r="CL128" s="77"/>
    </row>
    <row r="129" spans="2:90" ht="12.75" customHeight="1" x14ac:dyDescent="0.2">
      <c r="B129" s="21"/>
      <c r="C129" s="21"/>
      <c r="H129" s="116"/>
      <c r="I129" s="116"/>
      <c r="J129" s="116"/>
      <c r="K129" s="180"/>
      <c r="L129" s="180"/>
      <c r="M129" s="180"/>
      <c r="W129" s="82"/>
      <c r="X129" s="210"/>
      <c r="Y129" s="211"/>
      <c r="Z129" s="82"/>
      <c r="AA129" s="82"/>
      <c r="AC129" s="126"/>
      <c r="AX129" s="77"/>
      <c r="AY129" s="49"/>
      <c r="AZ129" s="49"/>
      <c r="BA129" s="49"/>
      <c r="BB129" s="49"/>
      <c r="BC129"/>
      <c r="BD129"/>
      <c r="BE129"/>
      <c r="BF129"/>
      <c r="BG129"/>
      <c r="BH129"/>
      <c r="BI129"/>
      <c r="CF129" s="77"/>
      <c r="CG129" s="126"/>
      <c r="CH129" s="77"/>
      <c r="CI129" s="77"/>
      <c r="CJ129" s="77"/>
      <c r="CK129" s="77"/>
      <c r="CL129" s="77"/>
    </row>
    <row r="130" spans="2:90" ht="12.75" customHeight="1" x14ac:dyDescent="0.2">
      <c r="B130" s="21"/>
      <c r="C130" s="21"/>
      <c r="H130" s="116"/>
      <c r="I130" s="116"/>
      <c r="J130" s="116"/>
      <c r="K130" s="180"/>
      <c r="L130" s="180"/>
      <c r="M130" s="180"/>
      <c r="W130" s="82"/>
      <c r="X130" s="210"/>
      <c r="Y130" s="211"/>
      <c r="Z130" s="82"/>
      <c r="AA130" s="82"/>
      <c r="AC130" s="126"/>
      <c r="AX130" s="77"/>
      <c r="AY130" s="49"/>
      <c r="AZ130" s="49"/>
      <c r="BA130" s="49"/>
      <c r="BB130" s="49"/>
      <c r="BC130"/>
      <c r="BD130"/>
      <c r="BE130"/>
      <c r="BF130"/>
      <c r="BG130"/>
      <c r="BH130"/>
      <c r="BI130"/>
      <c r="CF130" s="77"/>
      <c r="CG130" s="126"/>
      <c r="CH130" s="77"/>
      <c r="CI130" s="77"/>
      <c r="CJ130" s="77"/>
      <c r="CK130" s="77"/>
      <c r="CL130" s="77"/>
    </row>
    <row r="131" spans="2:90" ht="12.75" customHeight="1" x14ac:dyDescent="0.2">
      <c r="B131" s="21"/>
      <c r="C131" s="21"/>
      <c r="H131" s="116"/>
      <c r="I131" s="116"/>
      <c r="J131" s="116"/>
      <c r="K131" s="180"/>
      <c r="L131" s="180"/>
      <c r="M131" s="180"/>
      <c r="W131" s="82"/>
      <c r="X131" s="210"/>
      <c r="Y131" s="211"/>
      <c r="Z131" s="82"/>
      <c r="AA131" s="82"/>
      <c r="AC131" s="126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X131" s="77"/>
      <c r="AY131" s="49"/>
      <c r="AZ131" s="49"/>
      <c r="BA131" s="49"/>
      <c r="BB131" s="49"/>
      <c r="BC131"/>
      <c r="BD131"/>
      <c r="BE131"/>
      <c r="BF131"/>
      <c r="BG131"/>
      <c r="BH131"/>
      <c r="BI131"/>
      <c r="CF131" s="77"/>
      <c r="CG131" s="126"/>
      <c r="CH131" s="137"/>
      <c r="CI131" s="137"/>
      <c r="CJ131" s="137"/>
      <c r="CK131" s="77"/>
      <c r="CL131" s="77"/>
    </row>
    <row r="132" spans="2:90" ht="12.75" customHeight="1" x14ac:dyDescent="0.2">
      <c r="B132" s="21"/>
      <c r="C132" s="21"/>
      <c r="H132" s="116"/>
      <c r="I132" s="116"/>
      <c r="J132" s="116"/>
      <c r="K132" s="180"/>
      <c r="L132" s="180"/>
      <c r="M132" s="180"/>
      <c r="W132" s="82"/>
      <c r="X132" s="210"/>
      <c r="Y132" s="211"/>
      <c r="Z132" s="82"/>
      <c r="AA132" s="82"/>
      <c r="AB132" s="133"/>
      <c r="AC132" s="185"/>
      <c r="AD132" s="402"/>
      <c r="AE132" s="402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402"/>
      <c r="AU132" s="133"/>
      <c r="AV132" s="133"/>
      <c r="AW132" s="133"/>
      <c r="AX132" s="133"/>
      <c r="AY132" s="186"/>
      <c r="AZ132" s="186"/>
      <c r="BA132" s="186"/>
      <c r="BB132" s="186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33"/>
      <c r="CG132" s="185"/>
      <c r="CH132" s="402"/>
      <c r="CI132" s="402"/>
      <c r="CJ132" s="402"/>
      <c r="CK132" s="133"/>
      <c r="CL132" s="133"/>
    </row>
    <row r="133" spans="2:90" ht="12.75" customHeight="1" x14ac:dyDescent="0.2">
      <c r="B133" s="21"/>
      <c r="C133" s="21"/>
      <c r="H133" s="116"/>
      <c r="I133" s="116"/>
      <c r="J133" s="116"/>
      <c r="K133" s="180"/>
      <c r="L133" s="180"/>
      <c r="M133" s="180"/>
      <c r="W133" s="82"/>
      <c r="X133" s="210"/>
      <c r="Y133" s="211"/>
      <c r="Z133" s="82"/>
      <c r="AA133" s="82"/>
      <c r="AB133" s="133"/>
      <c r="AC133" s="185"/>
      <c r="AD133" s="402"/>
      <c r="AE133" s="402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402"/>
      <c r="AU133" s="133"/>
      <c r="AV133" s="133"/>
      <c r="AW133" s="133"/>
      <c r="AX133" s="133"/>
      <c r="AY133" s="186"/>
      <c r="AZ133" s="186"/>
      <c r="BA133" s="186"/>
      <c r="BB133" s="186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33"/>
      <c r="CG133" s="185"/>
      <c r="CH133" s="402"/>
      <c r="CI133" s="402"/>
      <c r="CJ133" s="402"/>
      <c r="CK133" s="133"/>
      <c r="CL133" s="133"/>
    </row>
    <row r="134" spans="2:90" ht="12.75" customHeight="1" x14ac:dyDescent="0.2">
      <c r="B134" s="21"/>
      <c r="C134" s="21"/>
      <c r="H134" s="116"/>
      <c r="I134" s="116"/>
      <c r="J134" s="116"/>
      <c r="K134" s="180"/>
      <c r="L134" s="180"/>
      <c r="M134" s="180"/>
      <c r="W134" s="82"/>
      <c r="X134" s="210"/>
      <c r="Y134" s="211"/>
      <c r="Z134" s="82"/>
      <c r="AA134" s="82"/>
      <c r="AB134" s="133"/>
      <c r="AC134" s="185"/>
      <c r="AD134" s="402"/>
      <c r="AE134" s="402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402"/>
      <c r="AU134" s="133"/>
      <c r="AV134" s="133"/>
      <c r="AW134" s="133"/>
      <c r="AX134" s="133"/>
      <c r="AY134" s="186"/>
      <c r="AZ134" s="186"/>
      <c r="BA134" s="186"/>
      <c r="BB134" s="186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33"/>
      <c r="CG134" s="185"/>
      <c r="CH134" s="402"/>
      <c r="CI134" s="402"/>
      <c r="CJ134" s="402"/>
      <c r="CK134" s="133"/>
      <c r="CL134" s="133"/>
    </row>
    <row r="135" spans="2:90" ht="12.75" customHeight="1" x14ac:dyDescent="0.2">
      <c r="B135" s="21"/>
      <c r="C135" s="21"/>
      <c r="H135" s="116"/>
      <c r="I135" s="116"/>
      <c r="J135" s="116"/>
      <c r="K135" s="180"/>
      <c r="L135" s="180"/>
      <c r="M135" s="180"/>
      <c r="W135" s="82"/>
      <c r="X135" s="210"/>
      <c r="Y135" s="211"/>
      <c r="Z135" s="82"/>
      <c r="AA135" s="82"/>
      <c r="AB135" s="133"/>
      <c r="AC135" s="185"/>
      <c r="AD135" s="402"/>
      <c r="AE135" s="402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402"/>
      <c r="AU135" s="133"/>
      <c r="AV135" s="133"/>
      <c r="AW135" s="133"/>
      <c r="AX135" s="133"/>
      <c r="AY135" s="186"/>
      <c r="AZ135" s="186"/>
      <c r="BA135" s="186"/>
      <c r="BB135" s="186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33"/>
      <c r="CG135" s="185"/>
      <c r="CH135" s="402"/>
      <c r="CI135" s="402"/>
      <c r="CJ135" s="402"/>
      <c r="CK135" s="133"/>
      <c r="CL135" s="133"/>
    </row>
    <row r="136" spans="2:90" ht="12.75" customHeight="1" x14ac:dyDescent="0.2">
      <c r="B136" s="21"/>
      <c r="C136" s="21"/>
      <c r="H136" s="116"/>
      <c r="I136" s="116"/>
      <c r="J136" s="116"/>
      <c r="K136" s="180"/>
      <c r="L136" s="180"/>
      <c r="M136" s="180"/>
      <c r="W136" s="82"/>
      <c r="X136" s="210"/>
      <c r="Y136" s="211"/>
      <c r="Z136" s="82"/>
      <c r="AA136" s="82"/>
      <c r="AC136" s="126"/>
      <c r="AX136" s="77"/>
      <c r="AY136" s="49"/>
      <c r="AZ136" s="49"/>
      <c r="BA136" s="49"/>
      <c r="BB136" s="49"/>
      <c r="BC136"/>
      <c r="BD136"/>
      <c r="BE136"/>
      <c r="BF136"/>
      <c r="BG136"/>
      <c r="BH136"/>
      <c r="BI136"/>
      <c r="CF136" s="77"/>
      <c r="CG136" s="126"/>
      <c r="CH136" s="77"/>
      <c r="CI136" s="77"/>
      <c r="CJ136" s="77"/>
      <c r="CK136" s="77"/>
      <c r="CL136" s="77"/>
    </row>
    <row r="137" spans="2:90" ht="12.75" customHeight="1" x14ac:dyDescent="0.2">
      <c r="B137" s="21"/>
      <c r="C137" s="21"/>
      <c r="H137" s="116"/>
      <c r="I137" s="116"/>
      <c r="J137" s="116"/>
      <c r="K137" s="180"/>
      <c r="L137" s="180"/>
      <c r="M137" s="180"/>
      <c r="W137" s="82"/>
      <c r="X137" s="210"/>
      <c r="Y137" s="211"/>
      <c r="Z137" s="82"/>
      <c r="AA137" s="82"/>
      <c r="AC137" s="126"/>
      <c r="AX137" s="77"/>
      <c r="AY137" s="49"/>
      <c r="AZ137" s="49"/>
      <c r="BA137" s="49"/>
      <c r="BB137" s="49"/>
      <c r="BC137"/>
      <c r="BD137"/>
      <c r="BE137"/>
      <c r="BF137"/>
      <c r="BG137"/>
      <c r="BH137"/>
      <c r="BI137"/>
      <c r="CF137" s="77"/>
      <c r="CG137" s="126"/>
      <c r="CH137" s="77"/>
      <c r="CI137" s="77"/>
      <c r="CJ137" s="77"/>
      <c r="CK137" s="77"/>
      <c r="CL137" s="77"/>
    </row>
    <row r="138" spans="2:90" ht="12.75" customHeight="1" x14ac:dyDescent="0.2">
      <c r="B138" s="21"/>
      <c r="C138" s="21"/>
      <c r="H138" s="116"/>
      <c r="I138" s="116"/>
      <c r="J138" s="116"/>
      <c r="K138" s="180"/>
      <c r="L138" s="180"/>
      <c r="M138" s="180"/>
      <c r="W138" s="82"/>
      <c r="X138" s="210"/>
      <c r="Y138" s="211"/>
      <c r="Z138" s="82"/>
      <c r="AA138" s="82"/>
      <c r="AC138" s="126"/>
      <c r="AX138" s="77"/>
      <c r="AY138" s="49"/>
      <c r="AZ138" s="49"/>
      <c r="BA138" s="49"/>
      <c r="BB138" s="49"/>
      <c r="BC138"/>
      <c r="BD138"/>
      <c r="BE138"/>
      <c r="BF138"/>
      <c r="BG138"/>
      <c r="BH138"/>
      <c r="BI138"/>
      <c r="CF138" s="77"/>
      <c r="CG138" s="126"/>
      <c r="CH138" s="77"/>
      <c r="CI138" s="77"/>
      <c r="CJ138" s="77"/>
      <c r="CK138" s="77"/>
      <c r="CL138" s="77"/>
    </row>
    <row r="139" spans="2:90" ht="12.75" customHeight="1" x14ac:dyDescent="0.2">
      <c r="B139" s="21"/>
      <c r="C139" s="21"/>
      <c r="H139" s="116"/>
      <c r="I139" s="116"/>
      <c r="J139" s="116"/>
      <c r="K139" s="180"/>
      <c r="L139" s="180"/>
      <c r="M139" s="180"/>
      <c r="W139" s="82"/>
      <c r="X139" s="210"/>
      <c r="Y139" s="211"/>
      <c r="Z139" s="82"/>
      <c r="AA139" s="82"/>
      <c r="AC139" s="126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3"/>
      <c r="AX139" s="77"/>
      <c r="AY139" s="49"/>
      <c r="AZ139" s="49"/>
      <c r="BA139" s="49"/>
      <c r="BB139" s="49"/>
      <c r="BC139"/>
      <c r="BD139"/>
      <c r="BE139"/>
      <c r="BF139"/>
      <c r="BG139"/>
      <c r="BH139"/>
      <c r="BI139"/>
      <c r="CF139" s="77"/>
      <c r="CG139" s="126"/>
      <c r="CH139" s="137"/>
      <c r="CI139" s="137"/>
      <c r="CJ139" s="137"/>
      <c r="CK139" s="77"/>
      <c r="CL139" s="77"/>
    </row>
    <row r="140" spans="2:90" ht="12.75" customHeight="1" x14ac:dyDescent="0.2">
      <c r="B140" s="21"/>
      <c r="C140" s="21"/>
      <c r="H140" s="116"/>
      <c r="I140" s="116"/>
      <c r="J140" s="116"/>
      <c r="K140" s="180"/>
      <c r="L140" s="180"/>
      <c r="M140" s="180"/>
      <c r="W140" s="82"/>
      <c r="X140" s="210"/>
      <c r="Y140" s="211"/>
      <c r="Z140" s="82"/>
      <c r="AA140" s="82"/>
      <c r="AB140" s="133"/>
      <c r="AC140" s="185"/>
      <c r="AD140" s="402"/>
      <c r="AE140" s="402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402"/>
      <c r="AV140" s="133"/>
      <c r="AW140" s="133"/>
      <c r="AX140" s="133"/>
      <c r="AY140" s="186"/>
      <c r="AZ140" s="186"/>
      <c r="BA140" s="186"/>
      <c r="BB140" s="186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33"/>
      <c r="CG140" s="185"/>
      <c r="CH140" s="402"/>
      <c r="CI140" s="402"/>
      <c r="CJ140" s="402"/>
      <c r="CK140" s="133"/>
      <c r="CL140" s="133"/>
    </row>
    <row r="141" spans="2:90" ht="12.75" customHeight="1" x14ac:dyDescent="0.2">
      <c r="B141" s="21"/>
      <c r="C141" s="21"/>
      <c r="H141" s="116"/>
      <c r="I141" s="116"/>
      <c r="J141" s="116"/>
      <c r="K141" s="180"/>
      <c r="L141" s="180"/>
      <c r="M141" s="180"/>
      <c r="W141" s="82"/>
      <c r="X141" s="210"/>
      <c r="Y141" s="211"/>
      <c r="Z141" s="82"/>
      <c r="AA141" s="82"/>
      <c r="AB141" s="133"/>
      <c r="AC141" s="185"/>
      <c r="AD141" s="402"/>
      <c r="AE141" s="402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402"/>
      <c r="AU141" s="133"/>
      <c r="AV141" s="133"/>
      <c r="AW141" s="133"/>
      <c r="AX141" s="133"/>
      <c r="AY141" s="186"/>
      <c r="AZ141" s="186"/>
      <c r="BA141" s="186"/>
      <c r="BB141" s="186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33"/>
      <c r="CG141" s="185"/>
      <c r="CH141" s="402"/>
      <c r="CI141" s="402"/>
      <c r="CJ141" s="402"/>
      <c r="CK141" s="133"/>
      <c r="CL141" s="133"/>
    </row>
    <row r="142" spans="2:90" ht="12.75" customHeight="1" x14ac:dyDescent="0.2">
      <c r="B142" s="21"/>
      <c r="C142" s="21"/>
      <c r="H142" s="116"/>
      <c r="I142" s="116"/>
      <c r="J142" s="116"/>
      <c r="K142" s="180"/>
      <c r="L142" s="180"/>
      <c r="M142" s="180"/>
      <c r="W142" s="49"/>
      <c r="X142" s="49"/>
      <c r="Y142" s="49"/>
      <c r="Z142" s="21"/>
      <c r="AA142" s="21"/>
      <c r="AB142" s="133"/>
      <c r="AC142" s="185"/>
      <c r="AD142" s="402"/>
      <c r="AE142" s="402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402"/>
      <c r="AU142" s="133"/>
      <c r="AV142" s="133"/>
      <c r="AW142" s="133"/>
      <c r="AX142" s="133"/>
      <c r="AY142" s="186"/>
      <c r="AZ142" s="186"/>
      <c r="BA142" s="186"/>
      <c r="BB142" s="186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33"/>
      <c r="CG142" s="185"/>
      <c r="CH142" s="402"/>
      <c r="CI142" s="402"/>
      <c r="CJ142" s="402"/>
      <c r="CK142" s="133"/>
      <c r="CL142" s="133"/>
    </row>
    <row r="143" spans="2:90" ht="12.75" customHeight="1" x14ac:dyDescent="0.2">
      <c r="B143" s="21"/>
      <c r="C143" s="21"/>
      <c r="H143" s="116"/>
      <c r="I143" s="116"/>
      <c r="J143" s="116"/>
      <c r="K143" s="180"/>
      <c r="L143" s="180"/>
      <c r="M143" s="180"/>
      <c r="W143" s="98"/>
      <c r="X143" s="98"/>
      <c r="Y143" s="98"/>
      <c r="Z143" s="21"/>
      <c r="AA143" s="21"/>
      <c r="AB143" s="133"/>
      <c r="AC143" s="185"/>
      <c r="AD143" s="402"/>
      <c r="AE143" s="402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402"/>
      <c r="AU143" s="133"/>
      <c r="AV143" s="133"/>
      <c r="AW143" s="133"/>
      <c r="AX143" s="133"/>
      <c r="AY143" s="186"/>
      <c r="AZ143" s="186"/>
      <c r="BA143" s="186"/>
      <c r="BB143" s="186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33"/>
      <c r="CG143" s="185"/>
      <c r="CH143" s="402"/>
      <c r="CI143" s="402"/>
      <c r="CJ143" s="402"/>
      <c r="CK143" s="133"/>
      <c r="CL143" s="133"/>
    </row>
    <row r="144" spans="2:90" ht="12.75" customHeight="1" x14ac:dyDescent="0.2">
      <c r="B144" s="21"/>
      <c r="C144" s="21"/>
      <c r="H144" s="116"/>
      <c r="I144" s="116"/>
      <c r="J144" s="116"/>
      <c r="K144" s="180"/>
      <c r="L144" s="180"/>
      <c r="M144" s="180"/>
      <c r="W144" s="98"/>
      <c r="X144" s="98"/>
      <c r="Y144" s="98"/>
      <c r="Z144" s="21"/>
      <c r="AA144" s="21"/>
      <c r="AC144" s="126"/>
      <c r="AX144" s="77"/>
      <c r="AY144" s="49"/>
      <c r="AZ144" s="49"/>
      <c r="BA144" s="49"/>
      <c r="BB144" s="49"/>
      <c r="BC144"/>
      <c r="BD144"/>
      <c r="BE144"/>
      <c r="BF144"/>
      <c r="BG144"/>
      <c r="BH144"/>
      <c r="BI144"/>
      <c r="CF144" s="77"/>
      <c r="CG144" s="126"/>
      <c r="CH144" s="77"/>
      <c r="CI144" s="77"/>
      <c r="CJ144" s="77"/>
      <c r="CK144" s="77"/>
      <c r="CL144" s="77"/>
    </row>
    <row r="145" spans="2:90" s="50" customFormat="1" ht="12.75" customHeight="1" x14ac:dyDescent="0.2">
      <c r="B145" s="21"/>
      <c r="C145" s="21"/>
      <c r="D145"/>
      <c r="E145" s="25"/>
      <c r="F145"/>
      <c r="G145"/>
      <c r="H145" s="116"/>
      <c r="I145" s="116"/>
      <c r="J145" s="116"/>
      <c r="K145" s="180"/>
      <c r="L145" s="180"/>
      <c r="M145" s="180"/>
      <c r="N145" s="25"/>
      <c r="O145" s="25"/>
      <c r="P145" s="25"/>
      <c r="Q145" s="25"/>
      <c r="R145" s="25"/>
      <c r="S145" s="25"/>
      <c r="T145" s="25"/>
      <c r="U145" s="25"/>
      <c r="V145" s="25"/>
      <c r="W145" s="98"/>
      <c r="X145" s="98"/>
      <c r="Y145" s="98"/>
      <c r="AA145" s="81"/>
      <c r="AB145" s="77"/>
      <c r="AC145" s="126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49"/>
      <c r="AZ145" s="49"/>
      <c r="BA145" s="49"/>
      <c r="BB145" s="49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 s="77"/>
      <c r="CG145" s="126"/>
      <c r="CH145" s="77"/>
      <c r="CI145" s="77"/>
      <c r="CJ145" s="77"/>
      <c r="CK145" s="77"/>
      <c r="CL145" s="77"/>
    </row>
    <row r="146" spans="2:90" ht="12.75" customHeight="1" x14ac:dyDescent="0.25">
      <c r="B146" s="21"/>
      <c r="C146" s="21"/>
      <c r="H146" s="116"/>
      <c r="I146" s="116"/>
      <c r="J146" s="116"/>
      <c r="K146" s="180"/>
      <c r="L146" s="180"/>
      <c r="M146" s="180"/>
      <c r="Z146" s="212"/>
      <c r="AA146" s="212"/>
      <c r="AC146" s="126"/>
      <c r="AX146" s="77"/>
      <c r="AY146" s="49"/>
      <c r="AZ146" s="49"/>
      <c r="BA146" s="49"/>
      <c r="BB146" s="49"/>
      <c r="BC146"/>
      <c r="BD146"/>
      <c r="BE146"/>
      <c r="BF146"/>
      <c r="BG146"/>
      <c r="BH146"/>
      <c r="BI146"/>
      <c r="CF146" s="77"/>
      <c r="CG146" s="126"/>
      <c r="CH146" s="77"/>
      <c r="CI146" s="77"/>
      <c r="CJ146" s="77"/>
      <c r="CK146" s="77"/>
      <c r="CL146" s="77"/>
    </row>
    <row r="147" spans="2:90" ht="12.75" customHeight="1" x14ac:dyDescent="0.25">
      <c r="B147" s="21"/>
      <c r="C147" s="21"/>
      <c r="H147" s="116"/>
      <c r="I147" s="116"/>
      <c r="J147" s="116"/>
      <c r="K147" s="180"/>
      <c r="L147" s="180"/>
      <c r="M147" s="180"/>
      <c r="Z147" s="212"/>
      <c r="AA147" s="212"/>
      <c r="AC147" s="126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X147" s="77"/>
      <c r="AY147" s="49"/>
      <c r="AZ147" s="49"/>
      <c r="BA147" s="49"/>
      <c r="BB147" s="49"/>
      <c r="BC147"/>
      <c r="BD147"/>
      <c r="BE147"/>
      <c r="BF147"/>
      <c r="BG147"/>
      <c r="BH147"/>
      <c r="BI147"/>
      <c r="CF147" s="77"/>
      <c r="CG147" s="126"/>
      <c r="CH147" s="137"/>
      <c r="CI147" s="137"/>
      <c r="CJ147" s="137"/>
      <c r="CK147" s="77"/>
      <c r="CL147" s="77"/>
    </row>
    <row r="148" spans="2:90" ht="12.75" customHeight="1" x14ac:dyDescent="0.25">
      <c r="B148" s="21"/>
      <c r="C148" s="21"/>
      <c r="H148" s="116"/>
      <c r="I148" s="116"/>
      <c r="J148" s="116"/>
      <c r="K148" s="180"/>
      <c r="L148" s="180"/>
      <c r="M148" s="180"/>
      <c r="Z148" s="212"/>
      <c r="AA148" s="212"/>
      <c r="AB148" s="133"/>
      <c r="AC148" s="185"/>
      <c r="AD148" s="402"/>
      <c r="AE148" s="402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0"/>
      <c r="AT148" s="402"/>
      <c r="AU148" s="133"/>
      <c r="AV148" s="133"/>
      <c r="AW148" s="133"/>
      <c r="AX148" s="133"/>
      <c r="AY148" s="186"/>
      <c r="AZ148" s="186"/>
      <c r="BA148" s="186"/>
      <c r="BB148" s="186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33"/>
      <c r="CG148" s="185"/>
      <c r="CH148" s="402"/>
      <c r="CI148" s="402"/>
      <c r="CJ148" s="402"/>
      <c r="CK148" s="133"/>
      <c r="CL148" s="133"/>
    </row>
    <row r="149" spans="2:90" ht="12.75" customHeight="1" x14ac:dyDescent="0.25">
      <c r="B149" s="21"/>
      <c r="C149" s="21"/>
      <c r="H149" s="116"/>
      <c r="I149" s="116"/>
      <c r="J149" s="116"/>
      <c r="K149" s="180"/>
      <c r="L149" s="180"/>
      <c r="M149" s="180"/>
      <c r="Z149" s="212"/>
      <c r="AA149" s="212"/>
      <c r="AB149" s="133"/>
      <c r="AC149" s="185"/>
      <c r="AD149" s="402"/>
      <c r="AE149" s="402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402"/>
      <c r="AU149" s="133"/>
      <c r="AV149" s="133"/>
      <c r="AW149" s="133"/>
      <c r="AX149" s="133"/>
      <c r="AY149" s="186"/>
      <c r="AZ149" s="186"/>
      <c r="BA149" s="186"/>
      <c r="BB149" s="186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33"/>
      <c r="CG149" s="185"/>
      <c r="CH149" s="402"/>
      <c r="CI149" s="402"/>
      <c r="CJ149" s="402"/>
      <c r="CK149" s="133"/>
      <c r="CL149" s="133"/>
    </row>
    <row r="150" spans="2:90" ht="12.75" customHeight="1" x14ac:dyDescent="0.2">
      <c r="Z150" s="213"/>
      <c r="AA150" s="213"/>
      <c r="AB150" s="133"/>
      <c r="AC150" s="185"/>
      <c r="AD150" s="402"/>
      <c r="AE150" s="402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0"/>
      <c r="AT150" s="402"/>
      <c r="AU150" s="133"/>
      <c r="AV150" s="133"/>
      <c r="AW150" s="133"/>
      <c r="AX150" s="133"/>
      <c r="AY150" s="186"/>
      <c r="AZ150" s="186"/>
      <c r="BA150" s="186"/>
      <c r="BB150" s="186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33"/>
      <c r="CG150" s="185"/>
      <c r="CH150" s="402"/>
      <c r="CI150" s="402"/>
      <c r="CJ150" s="402"/>
      <c r="CK150" s="133"/>
      <c r="CL150" s="133"/>
    </row>
    <row r="151" spans="2:90" ht="12.75" customHeight="1" x14ac:dyDescent="0.25">
      <c r="Z151" s="403"/>
      <c r="AA151" s="403"/>
      <c r="AB151" s="133"/>
      <c r="AC151" s="185"/>
      <c r="AD151" s="402"/>
      <c r="AE151" s="402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402"/>
      <c r="AU151" s="133"/>
      <c r="AV151" s="133"/>
      <c r="AW151" s="133"/>
      <c r="AX151" s="133"/>
      <c r="AY151" s="186"/>
      <c r="AZ151" s="186"/>
      <c r="BA151" s="186"/>
      <c r="BB151" s="186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33"/>
      <c r="CG151" s="185"/>
      <c r="CH151" s="402"/>
      <c r="CI151" s="402"/>
      <c r="CJ151" s="402"/>
      <c r="CK151" s="133"/>
      <c r="CL151" s="133"/>
    </row>
    <row r="152" spans="2:90" ht="12.75" customHeight="1" x14ac:dyDescent="0.25">
      <c r="Z152" s="403"/>
      <c r="AA152" s="403"/>
      <c r="AC152" s="126"/>
      <c r="AX152" s="77"/>
      <c r="AY152" s="49"/>
      <c r="AZ152" s="49"/>
      <c r="BA152" s="49"/>
      <c r="BB152" s="49"/>
      <c r="BC152"/>
      <c r="BD152"/>
      <c r="BE152"/>
      <c r="BF152"/>
      <c r="BG152"/>
      <c r="BH152"/>
      <c r="BI152"/>
      <c r="CF152" s="77"/>
      <c r="CG152" s="126"/>
      <c r="CH152" s="77"/>
      <c r="CI152" s="77"/>
      <c r="CJ152" s="77"/>
      <c r="CK152" s="77"/>
      <c r="CL152" s="77"/>
    </row>
    <row r="153" spans="2:90" ht="12.75" customHeight="1" x14ac:dyDescent="0.25">
      <c r="Z153" s="403"/>
      <c r="AA153" s="403"/>
      <c r="AC153" s="126"/>
      <c r="AX153" s="77"/>
      <c r="AY153" s="49"/>
      <c r="AZ153" s="49"/>
      <c r="BA153" s="49"/>
      <c r="BB153" s="49"/>
      <c r="BC153"/>
      <c r="BD153"/>
      <c r="BE153"/>
      <c r="BF153"/>
      <c r="BG153"/>
      <c r="BH153"/>
      <c r="BI153"/>
      <c r="CF153" s="77"/>
      <c r="CG153" s="126"/>
      <c r="CH153" s="77"/>
      <c r="CI153" s="77"/>
      <c r="CJ153" s="77"/>
      <c r="CK153" s="77"/>
      <c r="CL153" s="77"/>
    </row>
    <row r="154" spans="2:90" ht="12.75" customHeight="1" x14ac:dyDescent="0.25">
      <c r="Z154" s="403"/>
      <c r="AA154" s="403"/>
      <c r="AB154" s="214"/>
      <c r="AC154" s="215"/>
      <c r="AD154" s="214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4"/>
      <c r="AU154" s="214"/>
      <c r="AV154" s="214"/>
      <c r="AW154" s="215"/>
      <c r="AX154" s="215"/>
      <c r="AY154" s="215"/>
      <c r="AZ154" s="215"/>
      <c r="BA154" s="215"/>
      <c r="BB154" s="214"/>
      <c r="BC154" s="215"/>
      <c r="BD154" s="214"/>
      <c r="BE154" s="215"/>
    </row>
  </sheetData>
  <sheetProtection password="88B8" sheet="1" selectLockedCells="1"/>
  <mergeCells count="132">
    <mergeCell ref="C62:J62"/>
    <mergeCell ref="C63:J63"/>
    <mergeCell ref="C29:J29"/>
    <mergeCell ref="C30:J30"/>
    <mergeCell ref="C42:J42"/>
    <mergeCell ref="C43:J43"/>
    <mergeCell ref="C44:J44"/>
    <mergeCell ref="C45:J45"/>
    <mergeCell ref="C46:J46"/>
    <mergeCell ref="C47:J47"/>
    <mergeCell ref="C36:J36"/>
    <mergeCell ref="C37:J37"/>
    <mergeCell ref="C38:J38"/>
    <mergeCell ref="C39:J39"/>
    <mergeCell ref="C40:J40"/>
    <mergeCell ref="C41:J41"/>
    <mergeCell ref="C35:J35"/>
    <mergeCell ref="Z151:AA151"/>
    <mergeCell ref="Z152:AA152"/>
    <mergeCell ref="Z153:AA153"/>
    <mergeCell ref="Z154:AA154"/>
    <mergeCell ref="AD148:AD151"/>
    <mergeCell ref="AE148:AE151"/>
    <mergeCell ref="AT148:AT151"/>
    <mergeCell ref="CH148:CH151"/>
    <mergeCell ref="CI148:CI151"/>
    <mergeCell ref="CJ148:CJ151"/>
    <mergeCell ref="AD140:AD143"/>
    <mergeCell ref="AE140:AE143"/>
    <mergeCell ref="AT140:AT143"/>
    <mergeCell ref="CH140:CH143"/>
    <mergeCell ref="CI140:CI143"/>
    <mergeCell ref="CJ140:CJ143"/>
    <mergeCell ref="AD132:AD135"/>
    <mergeCell ref="AE132:AE135"/>
    <mergeCell ref="AT132:AT135"/>
    <mergeCell ref="CH132:CH135"/>
    <mergeCell ref="CI132:CI135"/>
    <mergeCell ref="CJ132:CJ135"/>
    <mergeCell ref="AD124:AD127"/>
    <mergeCell ref="AE124:AE127"/>
    <mergeCell ref="AT124:AT127"/>
    <mergeCell ref="CH124:CH127"/>
    <mergeCell ref="CI124:CI127"/>
    <mergeCell ref="CJ124:CJ127"/>
    <mergeCell ref="AD116:AD119"/>
    <mergeCell ref="AE116:AE119"/>
    <mergeCell ref="AT116:AT119"/>
    <mergeCell ref="CH116:CH119"/>
    <mergeCell ref="CI116:CI119"/>
    <mergeCell ref="CJ116:CJ119"/>
    <mergeCell ref="AD108:AD111"/>
    <mergeCell ref="AE108:AE111"/>
    <mergeCell ref="AT108:AT111"/>
    <mergeCell ref="CH108:CH111"/>
    <mergeCell ref="CI108:CI111"/>
    <mergeCell ref="CJ108:CJ111"/>
    <mergeCell ref="AT94:AT95"/>
    <mergeCell ref="CH94:CH95"/>
    <mergeCell ref="CI94:CI95"/>
    <mergeCell ref="CJ94:CJ95"/>
    <mergeCell ref="AD100:AD103"/>
    <mergeCell ref="AE100:AE103"/>
    <mergeCell ref="AT100:AT103"/>
    <mergeCell ref="CH100:CH103"/>
    <mergeCell ref="CI100:CI103"/>
    <mergeCell ref="CJ100:CJ103"/>
    <mergeCell ref="C85:J85"/>
    <mergeCell ref="C86:J86"/>
    <mergeCell ref="C89:E89"/>
    <mergeCell ref="AD94:AD95"/>
    <mergeCell ref="AE94:AE95"/>
    <mergeCell ref="C79:J79"/>
    <mergeCell ref="C80:J80"/>
    <mergeCell ref="C81:J81"/>
    <mergeCell ref="C82:J82"/>
    <mergeCell ref="C83:J83"/>
    <mergeCell ref="C84:J84"/>
    <mergeCell ref="C73:J73"/>
    <mergeCell ref="B74:K74"/>
    <mergeCell ref="C75:J75"/>
    <mergeCell ref="C76:J76"/>
    <mergeCell ref="C77:J77"/>
    <mergeCell ref="C78:J78"/>
    <mergeCell ref="B50:K50"/>
    <mergeCell ref="C51:J51"/>
    <mergeCell ref="C67:J67"/>
    <mergeCell ref="C68:J68"/>
    <mergeCell ref="C69:J69"/>
    <mergeCell ref="C54:J54"/>
    <mergeCell ref="C55:J55"/>
    <mergeCell ref="C56:J56"/>
    <mergeCell ref="C64:J64"/>
    <mergeCell ref="C52:J52"/>
    <mergeCell ref="C53:J53"/>
    <mergeCell ref="C65:J65"/>
    <mergeCell ref="C66:J66"/>
    <mergeCell ref="C57:J57"/>
    <mergeCell ref="C58:J58"/>
    <mergeCell ref="C59:J59"/>
    <mergeCell ref="C60:J60"/>
    <mergeCell ref="C61:J61"/>
    <mergeCell ref="C18:J18"/>
    <mergeCell ref="C19:J19"/>
    <mergeCell ref="C20:J20"/>
    <mergeCell ref="C21:J21"/>
    <mergeCell ref="C22:J22"/>
    <mergeCell ref="C34:J34"/>
    <mergeCell ref="C11:E11"/>
    <mergeCell ref="F11:G11"/>
    <mergeCell ref="C12:E12"/>
    <mergeCell ref="F12:G12"/>
    <mergeCell ref="B16:K16"/>
    <mergeCell ref="C17:J17"/>
    <mergeCell ref="C31:J31"/>
    <mergeCell ref="C32:J32"/>
    <mergeCell ref="C33:J33"/>
    <mergeCell ref="C23:J23"/>
    <mergeCell ref="C24:J24"/>
    <mergeCell ref="C25:J25"/>
    <mergeCell ref="C26:J26"/>
    <mergeCell ref="C27:J27"/>
    <mergeCell ref="C28:J28"/>
    <mergeCell ref="D8:G8"/>
    <mergeCell ref="D9:G9"/>
    <mergeCell ref="C10:E10"/>
    <mergeCell ref="F10:G10"/>
    <mergeCell ref="C2:J2"/>
    <mergeCell ref="C3:J3"/>
    <mergeCell ref="C5:AB5"/>
    <mergeCell ref="AW6:AX6"/>
    <mergeCell ref="D7:G7"/>
  </mergeCells>
  <conditionalFormatting sqref="X120:X141">
    <cfRule type="cellIs" dxfId="4" priority="5" stopIfTrue="1" operator="equal">
      <formula>0</formula>
    </cfRule>
  </conditionalFormatting>
  <conditionalFormatting sqref="D91:D93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94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DIGITAR &quot;p o P&quot; SI ALUMNO SE ENCUENTRA PRESENTE O BIEN &quot;a o A&quot;  SI ESTÁ AUSENTE." sqref="E120:E141">
      <formula1>$BM$14:$BM$15</formula1>
    </dataValidation>
    <dataValidation type="list" allowBlank="1" showInputMessage="1" showErrorMessage="1" errorTitle="ERROR" error="SOLO SE ADMITEN LAS ALTERNATIVAS: A, B, C y D." sqref="F120:G141 H141:I141">
      <formula1>$H$8:$H$11</formula1>
    </dataValidation>
    <dataValidation type="list" allowBlank="1" showInputMessage="1" showErrorMessage="1" errorTitle="ERROR" error="SOLO SE ADMITEN LAS RESPUESTAS NUMÉRICAS: 0, 1 y 2." sqref="N100:Q100">
      <formula1>#REF!</formula1>
    </dataValidation>
    <dataValidation type="list" allowBlank="1" showInputMessage="1" showErrorMessage="1" errorTitle="ERROR" error="SOLO SE ADMITEN LAS RESPUESTAS NUMÉRICAS: 0, 1, 2 y 3." sqref="R100:V100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9" orientation="landscape" r:id="rId1"/>
  <headerFooter>
    <oddHeader>&amp;C&amp;G</oddHeader>
  </headerFooter>
  <rowBreaks count="2" manualBreakCount="2">
    <brk id="48" max="63" man="1"/>
    <brk id="96" max="16383" man="1"/>
  </rowBreaks>
  <colBreaks count="1" manualBreakCount="1">
    <brk id="48" max="95" man="1"/>
  </colBreaks>
  <ignoredErrors>
    <ignoredError sqref="D9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7º básico A</vt:lpstr>
      <vt:lpstr>7º básico B</vt:lpstr>
      <vt:lpstr>7º básico C</vt:lpstr>
      <vt:lpstr>INFORME GLOBAL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2015-04-10T10:07:10Z</cp:lastPrinted>
  <dcterms:created xsi:type="dcterms:W3CDTF">2012-03-12T00:55:10Z</dcterms:created>
  <dcterms:modified xsi:type="dcterms:W3CDTF">2016-03-17T15:20:08Z</dcterms:modified>
</cp:coreProperties>
</file>