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60" yWindow="120" windowWidth="9000" windowHeight="8550"/>
  </bookViews>
  <sheets>
    <sheet name="2º básico A" sheetId="3" r:id="rId1"/>
    <sheet name="2º básico B" sheetId="4" r:id="rId2"/>
    <sheet name="2º básico C" sheetId="5" r:id="rId3"/>
  </sheets>
  <definedNames>
    <definedName name="_xlnm._FilterDatabase" localSheetId="0" hidden="1">'2º básico A'!#REF!</definedName>
    <definedName name="_xlnm._FilterDatabase" localSheetId="1" hidden="1">'2º básico B'!#REF!</definedName>
    <definedName name="_xlnm._FilterDatabase" localSheetId="2" hidden="1">'2º básico C'!#REF!</definedName>
  </definedNames>
  <calcPr calcId="145621"/>
</workbook>
</file>

<file path=xl/calcChain.xml><?xml version="1.0" encoding="utf-8"?>
<calcChain xmlns="http://schemas.openxmlformats.org/spreadsheetml/2006/main">
  <c r="AN89" i="5" l="1"/>
  <c r="AJ89" i="5"/>
  <c r="AI89" i="5"/>
  <c r="AG89" i="5"/>
  <c r="AE89" i="5"/>
  <c r="AC89" i="5"/>
  <c r="AA89" i="5"/>
  <c r="Y89" i="5"/>
  <c r="W89" i="5"/>
  <c r="U89" i="5"/>
  <c r="S89" i="5"/>
  <c r="Q89" i="5"/>
  <c r="O89" i="5"/>
  <c r="M89" i="5"/>
  <c r="K89" i="5"/>
  <c r="I89" i="5"/>
  <c r="G89" i="5"/>
  <c r="AN88" i="5"/>
  <c r="AJ88" i="5"/>
  <c r="AI88" i="5"/>
  <c r="AG88" i="5"/>
  <c r="AE88" i="5"/>
  <c r="AC88" i="5"/>
  <c r="AA88" i="5"/>
  <c r="Y88" i="5"/>
  <c r="W88" i="5"/>
  <c r="U88" i="5"/>
  <c r="S88" i="5"/>
  <c r="Q88" i="5"/>
  <c r="O88" i="5"/>
  <c r="M88" i="5"/>
  <c r="K88" i="5"/>
  <c r="I88" i="5"/>
  <c r="G88" i="5"/>
  <c r="AN87" i="5"/>
  <c r="AJ87" i="5"/>
  <c r="AI87" i="5"/>
  <c r="AG87" i="5"/>
  <c r="AE87" i="5"/>
  <c r="AC87" i="5"/>
  <c r="AA87" i="5"/>
  <c r="Y87" i="5"/>
  <c r="W87" i="5"/>
  <c r="U87" i="5"/>
  <c r="S87" i="5"/>
  <c r="Q87" i="5"/>
  <c r="O87" i="5"/>
  <c r="M87" i="5"/>
  <c r="K87" i="5"/>
  <c r="I87" i="5"/>
  <c r="G87" i="5"/>
  <c r="AN86" i="5"/>
  <c r="AJ86" i="5"/>
  <c r="AI86" i="5"/>
  <c r="AG86" i="5"/>
  <c r="AE86" i="5"/>
  <c r="AC86" i="5"/>
  <c r="AA86" i="5"/>
  <c r="Y86" i="5"/>
  <c r="W86" i="5"/>
  <c r="U86" i="5"/>
  <c r="S86" i="5"/>
  <c r="Q86" i="5"/>
  <c r="O86" i="5"/>
  <c r="M86" i="5"/>
  <c r="K86" i="5"/>
  <c r="I86" i="5"/>
  <c r="G86" i="5"/>
  <c r="AN85" i="5"/>
  <c r="AJ85" i="5"/>
  <c r="AI85" i="5"/>
  <c r="AG85" i="5"/>
  <c r="AE85" i="5"/>
  <c r="AC85" i="5"/>
  <c r="AA85" i="5"/>
  <c r="Y85" i="5"/>
  <c r="W85" i="5"/>
  <c r="U85" i="5"/>
  <c r="S85" i="5"/>
  <c r="Q85" i="5"/>
  <c r="O85" i="5"/>
  <c r="M85" i="5"/>
  <c r="K85" i="5"/>
  <c r="I85" i="5"/>
  <c r="G85" i="5"/>
  <c r="AN84" i="5"/>
  <c r="AJ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AN83" i="5"/>
  <c r="AJ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AN82" i="5"/>
  <c r="AJ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AN81" i="5"/>
  <c r="AJ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AN80" i="5"/>
  <c r="AJ80" i="5"/>
  <c r="AI80" i="5"/>
  <c r="AG80" i="5"/>
  <c r="AE80" i="5"/>
  <c r="AC80" i="5"/>
  <c r="AA80" i="5"/>
  <c r="Y80" i="5"/>
  <c r="W80" i="5"/>
  <c r="U80" i="5"/>
  <c r="S80" i="5"/>
  <c r="Q80" i="5"/>
  <c r="O80" i="5"/>
  <c r="M80" i="5"/>
  <c r="K80" i="5"/>
  <c r="I80" i="5"/>
  <c r="G80" i="5"/>
  <c r="AN79" i="5"/>
  <c r="AJ79" i="5"/>
  <c r="AI79" i="5"/>
  <c r="AG79" i="5"/>
  <c r="AE79" i="5"/>
  <c r="AC79" i="5"/>
  <c r="AA79" i="5"/>
  <c r="Y79" i="5"/>
  <c r="W79" i="5"/>
  <c r="U79" i="5"/>
  <c r="S79" i="5"/>
  <c r="Q79" i="5"/>
  <c r="O79" i="5"/>
  <c r="M79" i="5"/>
  <c r="K79" i="5"/>
  <c r="I79" i="5"/>
  <c r="G79" i="5"/>
  <c r="AN78" i="5"/>
  <c r="AJ78" i="5"/>
  <c r="AI78" i="5"/>
  <c r="AG78" i="5"/>
  <c r="AE78" i="5"/>
  <c r="AC78" i="5"/>
  <c r="AA78" i="5"/>
  <c r="Y78" i="5"/>
  <c r="W78" i="5"/>
  <c r="U78" i="5"/>
  <c r="S78" i="5"/>
  <c r="Q78" i="5"/>
  <c r="O78" i="5"/>
  <c r="M78" i="5"/>
  <c r="K78" i="5"/>
  <c r="I78" i="5"/>
  <c r="G78" i="5"/>
  <c r="AN77" i="5"/>
  <c r="AJ77" i="5"/>
  <c r="AI77" i="5"/>
  <c r="AG77" i="5"/>
  <c r="AE77" i="5"/>
  <c r="AC77" i="5"/>
  <c r="AA77" i="5"/>
  <c r="Y77" i="5"/>
  <c r="W77" i="5"/>
  <c r="U77" i="5"/>
  <c r="S77" i="5"/>
  <c r="Q77" i="5"/>
  <c r="O77" i="5"/>
  <c r="M77" i="5"/>
  <c r="K77" i="5"/>
  <c r="I77" i="5"/>
  <c r="G77" i="5"/>
  <c r="AN76" i="5"/>
  <c r="AJ76" i="5"/>
  <c r="AI76" i="5"/>
  <c r="AG76" i="5"/>
  <c r="AE76" i="5"/>
  <c r="AC76" i="5"/>
  <c r="AA76" i="5"/>
  <c r="Y76" i="5"/>
  <c r="W76" i="5"/>
  <c r="U76" i="5"/>
  <c r="S76" i="5"/>
  <c r="Q76" i="5"/>
  <c r="O76" i="5"/>
  <c r="M76" i="5"/>
  <c r="K76" i="5"/>
  <c r="I76" i="5"/>
  <c r="G76" i="5"/>
  <c r="AN75" i="5"/>
  <c r="AJ75" i="5"/>
  <c r="AI75" i="5"/>
  <c r="AG75" i="5"/>
  <c r="AE75" i="5"/>
  <c r="AC75" i="5"/>
  <c r="AA75" i="5"/>
  <c r="Y75" i="5"/>
  <c r="W75" i="5"/>
  <c r="U75" i="5"/>
  <c r="S75" i="5"/>
  <c r="Q75" i="5"/>
  <c r="O75" i="5"/>
  <c r="M75" i="5"/>
  <c r="K75" i="5"/>
  <c r="I75" i="5"/>
  <c r="G75" i="5"/>
  <c r="AN74" i="5"/>
  <c r="AJ74" i="5"/>
  <c r="AI74" i="5"/>
  <c r="AG74" i="5"/>
  <c r="AE74" i="5"/>
  <c r="AC74" i="5"/>
  <c r="AA74" i="5"/>
  <c r="Y74" i="5"/>
  <c r="W74" i="5"/>
  <c r="U74" i="5"/>
  <c r="S74" i="5"/>
  <c r="Q74" i="5"/>
  <c r="O74" i="5"/>
  <c r="M74" i="5"/>
  <c r="K74" i="5"/>
  <c r="I74" i="5"/>
  <c r="G74" i="5"/>
  <c r="AN73" i="5"/>
  <c r="AJ73" i="5"/>
  <c r="AI73" i="5"/>
  <c r="AG73" i="5"/>
  <c r="AE73" i="5"/>
  <c r="AC73" i="5"/>
  <c r="AA73" i="5"/>
  <c r="Y73" i="5"/>
  <c r="W73" i="5"/>
  <c r="U73" i="5"/>
  <c r="S73" i="5"/>
  <c r="Q73" i="5"/>
  <c r="O73" i="5"/>
  <c r="M73" i="5"/>
  <c r="K73" i="5"/>
  <c r="I73" i="5"/>
  <c r="G73" i="5"/>
  <c r="AN72" i="5"/>
  <c r="AJ72" i="5"/>
  <c r="AI72" i="5"/>
  <c r="AG72" i="5"/>
  <c r="AE72" i="5"/>
  <c r="AC72" i="5"/>
  <c r="AA72" i="5"/>
  <c r="Y72" i="5"/>
  <c r="W72" i="5"/>
  <c r="U72" i="5"/>
  <c r="S72" i="5"/>
  <c r="Q72" i="5"/>
  <c r="O72" i="5"/>
  <c r="M72" i="5"/>
  <c r="K72" i="5"/>
  <c r="I72" i="5"/>
  <c r="G72" i="5"/>
  <c r="AN71" i="5"/>
  <c r="AJ71" i="5"/>
  <c r="AI71" i="5"/>
  <c r="AG71" i="5"/>
  <c r="AE71" i="5"/>
  <c r="AC71" i="5"/>
  <c r="AA71" i="5"/>
  <c r="Y71" i="5"/>
  <c r="W71" i="5"/>
  <c r="U71" i="5"/>
  <c r="S71" i="5"/>
  <c r="Q71" i="5"/>
  <c r="O71" i="5"/>
  <c r="M71" i="5"/>
  <c r="K71" i="5"/>
  <c r="I71" i="5"/>
  <c r="G71" i="5"/>
  <c r="BI70" i="5"/>
  <c r="BI71" i="5"/>
  <c r="AN70" i="5"/>
  <c r="AJ70" i="5"/>
  <c r="AI70" i="5"/>
  <c r="AG70" i="5"/>
  <c r="AE70" i="5"/>
  <c r="AC70" i="5"/>
  <c r="AA70" i="5"/>
  <c r="Y70" i="5"/>
  <c r="W70" i="5"/>
  <c r="U70" i="5"/>
  <c r="S70" i="5"/>
  <c r="Q70" i="5"/>
  <c r="O70" i="5"/>
  <c r="M70" i="5"/>
  <c r="K70" i="5"/>
  <c r="I70" i="5"/>
  <c r="G70" i="5"/>
  <c r="AN69" i="5"/>
  <c r="AJ69" i="5"/>
  <c r="AI69" i="5"/>
  <c r="AG69" i="5"/>
  <c r="AE69" i="5"/>
  <c r="AC69" i="5"/>
  <c r="AA69" i="5"/>
  <c r="Y69" i="5"/>
  <c r="W69" i="5"/>
  <c r="U69" i="5"/>
  <c r="S69" i="5"/>
  <c r="Q69" i="5"/>
  <c r="O69" i="5"/>
  <c r="M69" i="5"/>
  <c r="K69" i="5"/>
  <c r="I69" i="5"/>
  <c r="G69" i="5"/>
  <c r="AN68" i="5"/>
  <c r="AJ68" i="5"/>
  <c r="AI68" i="5"/>
  <c r="AG68" i="5"/>
  <c r="AE68" i="5"/>
  <c r="AC68" i="5"/>
  <c r="AA68" i="5"/>
  <c r="Y68" i="5"/>
  <c r="W68" i="5"/>
  <c r="U68" i="5"/>
  <c r="S68" i="5"/>
  <c r="Q68" i="5"/>
  <c r="O68" i="5"/>
  <c r="M68" i="5"/>
  <c r="K68" i="5"/>
  <c r="I68" i="5"/>
  <c r="G68" i="5"/>
  <c r="AN67" i="5"/>
  <c r="AJ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AN66" i="5"/>
  <c r="AJ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AN65" i="5"/>
  <c r="AJ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AN64" i="5"/>
  <c r="AJ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AN63" i="5"/>
  <c r="AJ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AN62" i="5"/>
  <c r="AJ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AN61" i="5"/>
  <c r="AJ61" i="5"/>
  <c r="AI61" i="5"/>
  <c r="AG61" i="5"/>
  <c r="AE61" i="5"/>
  <c r="AC61" i="5"/>
  <c r="AA61" i="5"/>
  <c r="Y61" i="5"/>
  <c r="W61" i="5"/>
  <c r="U61" i="5"/>
  <c r="S61" i="5"/>
  <c r="Q61" i="5"/>
  <c r="O61" i="5"/>
  <c r="M61" i="5"/>
  <c r="K61" i="5"/>
  <c r="I61" i="5"/>
  <c r="G61" i="5"/>
  <c r="AN60" i="5"/>
  <c r="AJ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AN59" i="5"/>
  <c r="AJ59" i="5"/>
  <c r="AI59" i="5"/>
  <c r="AG59" i="5"/>
  <c r="AE59" i="5"/>
  <c r="AC59" i="5"/>
  <c r="AA59" i="5"/>
  <c r="Y59" i="5"/>
  <c r="W59" i="5"/>
  <c r="U59" i="5"/>
  <c r="S59" i="5"/>
  <c r="Q59" i="5"/>
  <c r="O59" i="5"/>
  <c r="M59" i="5"/>
  <c r="K59" i="5"/>
  <c r="I59" i="5"/>
  <c r="G59" i="5"/>
  <c r="AN58" i="5"/>
  <c r="AJ58" i="5"/>
  <c r="AI58" i="5"/>
  <c r="AG58" i="5"/>
  <c r="AE58" i="5"/>
  <c r="AC58" i="5"/>
  <c r="AA58" i="5"/>
  <c r="Y58" i="5"/>
  <c r="W58" i="5"/>
  <c r="U58" i="5"/>
  <c r="S58" i="5"/>
  <c r="Q58" i="5"/>
  <c r="O58" i="5"/>
  <c r="M58" i="5"/>
  <c r="K58" i="5"/>
  <c r="I58" i="5"/>
  <c r="G58" i="5"/>
  <c r="AN57" i="5"/>
  <c r="AJ57" i="5"/>
  <c r="AI57" i="5"/>
  <c r="AG57" i="5"/>
  <c r="AE57" i="5"/>
  <c r="AC57" i="5"/>
  <c r="AA57" i="5"/>
  <c r="Y57" i="5"/>
  <c r="W57" i="5"/>
  <c r="U57" i="5"/>
  <c r="S57" i="5"/>
  <c r="Q57" i="5"/>
  <c r="O57" i="5"/>
  <c r="M57" i="5"/>
  <c r="K57" i="5"/>
  <c r="I57" i="5"/>
  <c r="G57" i="5"/>
  <c r="AN56" i="5"/>
  <c r="AJ56" i="5"/>
  <c r="AI56" i="5"/>
  <c r="AG56" i="5"/>
  <c r="AE56" i="5"/>
  <c r="AC56" i="5"/>
  <c r="AA56" i="5"/>
  <c r="Y56" i="5"/>
  <c r="W56" i="5"/>
  <c r="U56" i="5"/>
  <c r="S56" i="5"/>
  <c r="Q56" i="5"/>
  <c r="O56" i="5"/>
  <c r="M56" i="5"/>
  <c r="K56" i="5"/>
  <c r="I56" i="5"/>
  <c r="G56" i="5"/>
  <c r="AN55" i="5"/>
  <c r="AJ55" i="5"/>
  <c r="AI55" i="5"/>
  <c r="AG55" i="5"/>
  <c r="AE55" i="5"/>
  <c r="AC55" i="5"/>
  <c r="AA55" i="5"/>
  <c r="Y55" i="5"/>
  <c r="W55" i="5"/>
  <c r="U55" i="5"/>
  <c r="S55" i="5"/>
  <c r="Q55" i="5"/>
  <c r="O55" i="5"/>
  <c r="M55" i="5"/>
  <c r="K55" i="5"/>
  <c r="I55" i="5"/>
  <c r="G55" i="5"/>
  <c r="AN54" i="5"/>
  <c r="AJ54" i="5"/>
  <c r="AI54" i="5"/>
  <c r="AG54" i="5"/>
  <c r="AE54" i="5"/>
  <c r="AC54" i="5"/>
  <c r="AA54" i="5"/>
  <c r="Y54" i="5"/>
  <c r="W54" i="5"/>
  <c r="U54" i="5"/>
  <c r="S54" i="5"/>
  <c r="Q54" i="5"/>
  <c r="O54" i="5"/>
  <c r="M54" i="5"/>
  <c r="K54" i="5"/>
  <c r="I54" i="5"/>
  <c r="G54" i="5"/>
  <c r="AN53" i="5"/>
  <c r="AJ53" i="5"/>
  <c r="AI53" i="5"/>
  <c r="AG53" i="5"/>
  <c r="AE53" i="5"/>
  <c r="AC53" i="5"/>
  <c r="AA53" i="5"/>
  <c r="Y53" i="5"/>
  <c r="W53" i="5"/>
  <c r="U53" i="5"/>
  <c r="S53" i="5"/>
  <c r="Q53" i="5"/>
  <c r="O53" i="5"/>
  <c r="M53" i="5"/>
  <c r="K53" i="5"/>
  <c r="I53" i="5"/>
  <c r="G53" i="5"/>
  <c r="AN52" i="5"/>
  <c r="AJ52" i="5"/>
  <c r="AI52" i="5"/>
  <c r="AG52" i="5"/>
  <c r="AE52" i="5"/>
  <c r="AC52" i="5"/>
  <c r="AA52" i="5"/>
  <c r="Y52" i="5"/>
  <c r="W52" i="5"/>
  <c r="U52" i="5"/>
  <c r="S52" i="5"/>
  <c r="Q52" i="5"/>
  <c r="O52" i="5"/>
  <c r="M52" i="5"/>
  <c r="K52" i="5"/>
  <c r="I52" i="5"/>
  <c r="G52" i="5"/>
  <c r="AN51" i="5"/>
  <c r="AJ51" i="5"/>
  <c r="AI51" i="5"/>
  <c r="AG51" i="5"/>
  <c r="AE51" i="5"/>
  <c r="AC51" i="5"/>
  <c r="AA51" i="5"/>
  <c r="Y51" i="5"/>
  <c r="W51" i="5"/>
  <c r="U51" i="5"/>
  <c r="S51" i="5"/>
  <c r="Q51" i="5"/>
  <c r="O51" i="5"/>
  <c r="M51" i="5"/>
  <c r="K51" i="5"/>
  <c r="I51" i="5"/>
  <c r="G51" i="5"/>
  <c r="AN50" i="5"/>
  <c r="AJ50" i="5"/>
  <c r="AI50" i="5"/>
  <c r="AG50" i="5"/>
  <c r="AE50" i="5"/>
  <c r="AC50" i="5"/>
  <c r="AA50" i="5"/>
  <c r="Y50" i="5"/>
  <c r="W50" i="5"/>
  <c r="U50" i="5"/>
  <c r="S50" i="5"/>
  <c r="Q50" i="5"/>
  <c r="O50" i="5"/>
  <c r="M50" i="5"/>
  <c r="K50" i="5"/>
  <c r="I50" i="5"/>
  <c r="G50" i="5"/>
  <c r="AN49" i="5"/>
  <c r="AJ49" i="5"/>
  <c r="AI49" i="5"/>
  <c r="AG49" i="5"/>
  <c r="AE49" i="5"/>
  <c r="AC49" i="5"/>
  <c r="AA49" i="5"/>
  <c r="Y49" i="5"/>
  <c r="W49" i="5"/>
  <c r="U49" i="5"/>
  <c r="S49" i="5"/>
  <c r="Q49" i="5"/>
  <c r="O49" i="5"/>
  <c r="M49" i="5"/>
  <c r="K49" i="5"/>
  <c r="I49" i="5"/>
  <c r="G49" i="5"/>
  <c r="AN48" i="5"/>
  <c r="AJ48" i="5"/>
  <c r="AI48" i="5"/>
  <c r="AG48" i="5"/>
  <c r="AE48" i="5"/>
  <c r="AC48" i="5"/>
  <c r="AA48" i="5"/>
  <c r="Y48" i="5"/>
  <c r="W48" i="5"/>
  <c r="U48" i="5"/>
  <c r="S48" i="5"/>
  <c r="Q48" i="5"/>
  <c r="O48" i="5"/>
  <c r="M48" i="5"/>
  <c r="K48" i="5"/>
  <c r="I48" i="5"/>
  <c r="G48" i="5"/>
  <c r="AN47" i="5"/>
  <c r="AJ47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AN46" i="5"/>
  <c r="AJ46" i="5"/>
  <c r="AI46" i="5"/>
  <c r="AG46" i="5"/>
  <c r="AE46" i="5"/>
  <c r="AC46" i="5"/>
  <c r="AA46" i="5"/>
  <c r="Y46" i="5"/>
  <c r="W46" i="5"/>
  <c r="U46" i="5"/>
  <c r="S46" i="5"/>
  <c r="Q46" i="5"/>
  <c r="O46" i="5"/>
  <c r="M46" i="5"/>
  <c r="K46" i="5"/>
  <c r="I46" i="5"/>
  <c r="G46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AN45" i="5"/>
  <c r="AJ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AN44" i="5"/>
  <c r="AJ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AI43" i="5"/>
  <c r="AH91" i="5"/>
  <c r="AG43" i="5"/>
  <c r="AF91" i="5"/>
  <c r="AE43" i="5"/>
  <c r="AD91" i="5"/>
  <c r="AC43" i="5"/>
  <c r="AB91" i="5"/>
  <c r="AA43" i="5"/>
  <c r="Z91" i="5"/>
  <c r="Y43" i="5"/>
  <c r="X91" i="5"/>
  <c r="W43" i="5"/>
  <c r="V91" i="5"/>
  <c r="U43" i="5"/>
  <c r="T91" i="5"/>
  <c r="S43" i="5"/>
  <c r="R91" i="5"/>
  <c r="Q43" i="5"/>
  <c r="P91" i="5"/>
  <c r="O43" i="5"/>
  <c r="N91" i="5"/>
  <c r="M43" i="5"/>
  <c r="L91" i="5"/>
  <c r="K43" i="5"/>
  <c r="J91" i="5"/>
  <c r="I43" i="5"/>
  <c r="H91" i="5"/>
  <c r="G43" i="5"/>
  <c r="C33" i="5"/>
  <c r="F36" i="5"/>
  <c r="F37" i="5"/>
  <c r="H35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F11" i="5"/>
  <c r="F12" i="5"/>
  <c r="AN89" i="4"/>
  <c r="AJ89" i="4"/>
  <c r="AI89" i="4"/>
  <c r="AG89" i="4"/>
  <c r="AE89" i="4"/>
  <c r="AC89" i="4"/>
  <c r="AA89" i="4"/>
  <c r="Y89" i="4"/>
  <c r="W89" i="4"/>
  <c r="U89" i="4"/>
  <c r="S89" i="4"/>
  <c r="Q89" i="4"/>
  <c r="O89" i="4"/>
  <c r="M89" i="4"/>
  <c r="K89" i="4"/>
  <c r="I89" i="4"/>
  <c r="G89" i="4"/>
  <c r="AN88" i="4"/>
  <c r="AJ88" i="4"/>
  <c r="AI88" i="4"/>
  <c r="AG88" i="4"/>
  <c r="AE88" i="4"/>
  <c r="AC88" i="4"/>
  <c r="AA88" i="4"/>
  <c r="Y88" i="4"/>
  <c r="W88" i="4"/>
  <c r="U88" i="4"/>
  <c r="S88" i="4"/>
  <c r="Q88" i="4"/>
  <c r="O88" i="4"/>
  <c r="M88" i="4"/>
  <c r="K88" i="4"/>
  <c r="I88" i="4"/>
  <c r="G88" i="4"/>
  <c r="AN87" i="4"/>
  <c r="AJ87" i="4"/>
  <c r="AI87" i="4"/>
  <c r="AG87" i="4"/>
  <c r="AE87" i="4"/>
  <c r="AC87" i="4"/>
  <c r="AA87" i="4"/>
  <c r="Y87" i="4"/>
  <c r="W87" i="4"/>
  <c r="U87" i="4"/>
  <c r="S87" i="4"/>
  <c r="Q87" i="4"/>
  <c r="O87" i="4"/>
  <c r="M87" i="4"/>
  <c r="K87" i="4"/>
  <c r="I87" i="4"/>
  <c r="G87" i="4"/>
  <c r="AN86" i="4"/>
  <c r="AJ86" i="4"/>
  <c r="AI86" i="4"/>
  <c r="AG86" i="4"/>
  <c r="AE86" i="4"/>
  <c r="AC86" i="4"/>
  <c r="AA86" i="4"/>
  <c r="Y86" i="4"/>
  <c r="W86" i="4"/>
  <c r="U86" i="4"/>
  <c r="S86" i="4"/>
  <c r="Q86" i="4"/>
  <c r="O86" i="4"/>
  <c r="M86" i="4"/>
  <c r="K86" i="4"/>
  <c r="I86" i="4"/>
  <c r="G86" i="4"/>
  <c r="AN85" i="4"/>
  <c r="AJ85" i="4"/>
  <c r="AI85" i="4"/>
  <c r="AG85" i="4"/>
  <c r="AE85" i="4"/>
  <c r="AC85" i="4"/>
  <c r="AA85" i="4"/>
  <c r="Y85" i="4"/>
  <c r="W85" i="4"/>
  <c r="U85" i="4"/>
  <c r="S85" i="4"/>
  <c r="Q85" i="4"/>
  <c r="O85" i="4"/>
  <c r="M85" i="4"/>
  <c r="K85" i="4"/>
  <c r="I85" i="4"/>
  <c r="G85" i="4"/>
  <c r="AN84" i="4"/>
  <c r="AJ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AN83" i="4"/>
  <c r="AJ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AN82" i="4"/>
  <c r="AJ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AN81" i="4"/>
  <c r="AJ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AN80" i="4"/>
  <c r="AJ80" i="4"/>
  <c r="AI80" i="4"/>
  <c r="AG80" i="4"/>
  <c r="AE80" i="4"/>
  <c r="AC80" i="4"/>
  <c r="AA80" i="4"/>
  <c r="Y80" i="4"/>
  <c r="W80" i="4"/>
  <c r="U80" i="4"/>
  <c r="S80" i="4"/>
  <c r="Q80" i="4"/>
  <c r="O80" i="4"/>
  <c r="M80" i="4"/>
  <c r="K80" i="4"/>
  <c r="I80" i="4"/>
  <c r="G80" i="4"/>
  <c r="AN79" i="4"/>
  <c r="AJ79" i="4"/>
  <c r="AI79" i="4"/>
  <c r="AG79" i="4"/>
  <c r="AE79" i="4"/>
  <c r="AC79" i="4"/>
  <c r="AA79" i="4"/>
  <c r="Y79" i="4"/>
  <c r="W79" i="4"/>
  <c r="U79" i="4"/>
  <c r="S79" i="4"/>
  <c r="Q79" i="4"/>
  <c r="O79" i="4"/>
  <c r="M79" i="4"/>
  <c r="K79" i="4"/>
  <c r="I79" i="4"/>
  <c r="G79" i="4"/>
  <c r="AN78" i="4"/>
  <c r="AJ78" i="4"/>
  <c r="AI78" i="4"/>
  <c r="AG78" i="4"/>
  <c r="AE78" i="4"/>
  <c r="AC78" i="4"/>
  <c r="AA78" i="4"/>
  <c r="Y78" i="4"/>
  <c r="W78" i="4"/>
  <c r="U78" i="4"/>
  <c r="S78" i="4"/>
  <c r="Q78" i="4"/>
  <c r="O78" i="4"/>
  <c r="M78" i="4"/>
  <c r="K78" i="4"/>
  <c r="I78" i="4"/>
  <c r="G78" i="4"/>
  <c r="AN77" i="4"/>
  <c r="AJ77" i="4"/>
  <c r="AI77" i="4"/>
  <c r="AG77" i="4"/>
  <c r="AE77" i="4"/>
  <c r="AC77" i="4"/>
  <c r="AA77" i="4"/>
  <c r="Y77" i="4"/>
  <c r="W77" i="4"/>
  <c r="U77" i="4"/>
  <c r="S77" i="4"/>
  <c r="Q77" i="4"/>
  <c r="O77" i="4"/>
  <c r="M77" i="4"/>
  <c r="K77" i="4"/>
  <c r="I77" i="4"/>
  <c r="G77" i="4"/>
  <c r="AN76" i="4"/>
  <c r="AJ76" i="4"/>
  <c r="AI76" i="4"/>
  <c r="AG76" i="4"/>
  <c r="AE76" i="4"/>
  <c r="AC76" i="4"/>
  <c r="AA76" i="4"/>
  <c r="Y76" i="4"/>
  <c r="W76" i="4"/>
  <c r="U76" i="4"/>
  <c r="S76" i="4"/>
  <c r="Q76" i="4"/>
  <c r="O76" i="4"/>
  <c r="M76" i="4"/>
  <c r="K76" i="4"/>
  <c r="I76" i="4"/>
  <c r="G76" i="4"/>
  <c r="AN75" i="4"/>
  <c r="AJ75" i="4"/>
  <c r="AI75" i="4"/>
  <c r="AG75" i="4"/>
  <c r="AE75" i="4"/>
  <c r="AC75" i="4"/>
  <c r="AA75" i="4"/>
  <c r="Y75" i="4"/>
  <c r="W75" i="4"/>
  <c r="U75" i="4"/>
  <c r="S75" i="4"/>
  <c r="Q75" i="4"/>
  <c r="O75" i="4"/>
  <c r="M75" i="4"/>
  <c r="K75" i="4"/>
  <c r="I75" i="4"/>
  <c r="G75" i="4"/>
  <c r="AN74" i="4"/>
  <c r="AJ74" i="4"/>
  <c r="AI74" i="4"/>
  <c r="AG74" i="4"/>
  <c r="AE74" i="4"/>
  <c r="AC74" i="4"/>
  <c r="AA74" i="4"/>
  <c r="Y74" i="4"/>
  <c r="W74" i="4"/>
  <c r="U74" i="4"/>
  <c r="S74" i="4"/>
  <c r="Q74" i="4"/>
  <c r="O74" i="4"/>
  <c r="M74" i="4"/>
  <c r="K74" i="4"/>
  <c r="I74" i="4"/>
  <c r="G74" i="4"/>
  <c r="AN73" i="4"/>
  <c r="AJ73" i="4"/>
  <c r="AI73" i="4"/>
  <c r="AG73" i="4"/>
  <c r="AE73" i="4"/>
  <c r="AC73" i="4"/>
  <c r="AA73" i="4"/>
  <c r="Y73" i="4"/>
  <c r="W73" i="4"/>
  <c r="U73" i="4"/>
  <c r="S73" i="4"/>
  <c r="Q73" i="4"/>
  <c r="O73" i="4"/>
  <c r="M73" i="4"/>
  <c r="K73" i="4"/>
  <c r="I73" i="4"/>
  <c r="G73" i="4"/>
  <c r="AN72" i="4"/>
  <c r="AJ72" i="4"/>
  <c r="AI72" i="4"/>
  <c r="AG72" i="4"/>
  <c r="AE72" i="4"/>
  <c r="AC72" i="4"/>
  <c r="AA72" i="4"/>
  <c r="Y72" i="4"/>
  <c r="W72" i="4"/>
  <c r="U72" i="4"/>
  <c r="S72" i="4"/>
  <c r="Q72" i="4"/>
  <c r="O72" i="4"/>
  <c r="M72" i="4"/>
  <c r="K72" i="4"/>
  <c r="I72" i="4"/>
  <c r="G72" i="4"/>
  <c r="AN71" i="4"/>
  <c r="AJ71" i="4"/>
  <c r="AI71" i="4"/>
  <c r="AG71" i="4"/>
  <c r="AE71" i="4"/>
  <c r="AC71" i="4"/>
  <c r="AA71" i="4"/>
  <c r="Y71" i="4"/>
  <c r="W71" i="4"/>
  <c r="U71" i="4"/>
  <c r="S71" i="4"/>
  <c r="Q71" i="4"/>
  <c r="O71" i="4"/>
  <c r="M71" i="4"/>
  <c r="K71" i="4"/>
  <c r="I71" i="4"/>
  <c r="G71" i="4"/>
  <c r="BI70" i="4"/>
  <c r="BI71" i="4"/>
  <c r="AN70" i="4"/>
  <c r="AJ70" i="4"/>
  <c r="AI70" i="4"/>
  <c r="AG70" i="4"/>
  <c r="AE70" i="4"/>
  <c r="AC70" i="4"/>
  <c r="AA70" i="4"/>
  <c r="Y70" i="4"/>
  <c r="W70" i="4"/>
  <c r="U70" i="4"/>
  <c r="S70" i="4"/>
  <c r="Q70" i="4"/>
  <c r="O70" i="4"/>
  <c r="M70" i="4"/>
  <c r="K70" i="4"/>
  <c r="I70" i="4"/>
  <c r="G70" i="4"/>
  <c r="AN69" i="4"/>
  <c r="AJ69" i="4"/>
  <c r="AI69" i="4"/>
  <c r="AG69" i="4"/>
  <c r="AE69" i="4"/>
  <c r="AC69" i="4"/>
  <c r="AA69" i="4"/>
  <c r="Y69" i="4"/>
  <c r="W69" i="4"/>
  <c r="U69" i="4"/>
  <c r="S69" i="4"/>
  <c r="Q69" i="4"/>
  <c r="O69" i="4"/>
  <c r="M69" i="4"/>
  <c r="K69" i="4"/>
  <c r="I69" i="4"/>
  <c r="G69" i="4"/>
  <c r="AN68" i="4"/>
  <c r="AJ68" i="4"/>
  <c r="AI68" i="4"/>
  <c r="AG68" i="4"/>
  <c r="AE68" i="4"/>
  <c r="AC68" i="4"/>
  <c r="AA68" i="4"/>
  <c r="Y68" i="4"/>
  <c r="W68" i="4"/>
  <c r="U68" i="4"/>
  <c r="S68" i="4"/>
  <c r="Q68" i="4"/>
  <c r="O68" i="4"/>
  <c r="M68" i="4"/>
  <c r="K68" i="4"/>
  <c r="I68" i="4"/>
  <c r="G68" i="4"/>
  <c r="AN67" i="4"/>
  <c r="AJ67" i="4"/>
  <c r="AI67" i="4"/>
  <c r="AG67" i="4"/>
  <c r="AE67" i="4"/>
  <c r="AC67" i="4"/>
  <c r="AA67" i="4"/>
  <c r="Y67" i="4"/>
  <c r="W67" i="4"/>
  <c r="U67" i="4"/>
  <c r="S67" i="4"/>
  <c r="Q67" i="4"/>
  <c r="O67" i="4"/>
  <c r="M67" i="4"/>
  <c r="K67" i="4"/>
  <c r="I67" i="4"/>
  <c r="G67" i="4"/>
  <c r="AN66" i="4"/>
  <c r="AJ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AN65" i="4"/>
  <c r="AJ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AN64" i="4"/>
  <c r="AJ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AN63" i="4"/>
  <c r="AJ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AN62" i="4"/>
  <c r="AJ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AN61" i="4"/>
  <c r="AJ61" i="4"/>
  <c r="AI61" i="4"/>
  <c r="AG61" i="4"/>
  <c r="AE61" i="4"/>
  <c r="AC61" i="4"/>
  <c r="AA61" i="4"/>
  <c r="Y61" i="4"/>
  <c r="W61" i="4"/>
  <c r="U61" i="4"/>
  <c r="S61" i="4"/>
  <c r="Q61" i="4"/>
  <c r="O61" i="4"/>
  <c r="M61" i="4"/>
  <c r="K61" i="4"/>
  <c r="I61" i="4"/>
  <c r="G61" i="4"/>
  <c r="AN60" i="4"/>
  <c r="AJ60" i="4"/>
  <c r="AI60" i="4"/>
  <c r="AG60" i="4"/>
  <c r="AE60" i="4"/>
  <c r="AC60" i="4"/>
  <c r="AA60" i="4"/>
  <c r="Y60" i="4"/>
  <c r="W60" i="4"/>
  <c r="U60" i="4"/>
  <c r="S60" i="4"/>
  <c r="Q60" i="4"/>
  <c r="O60" i="4"/>
  <c r="M60" i="4"/>
  <c r="K60" i="4"/>
  <c r="I60" i="4"/>
  <c r="G60" i="4"/>
  <c r="AN59" i="4"/>
  <c r="AJ59" i="4"/>
  <c r="AI59" i="4"/>
  <c r="AG59" i="4"/>
  <c r="AE59" i="4"/>
  <c r="AC59" i="4"/>
  <c r="AA59" i="4"/>
  <c r="Y59" i="4"/>
  <c r="W59" i="4"/>
  <c r="U59" i="4"/>
  <c r="S59" i="4"/>
  <c r="Q59" i="4"/>
  <c r="O59" i="4"/>
  <c r="M59" i="4"/>
  <c r="K59" i="4"/>
  <c r="I59" i="4"/>
  <c r="G59" i="4"/>
  <c r="AN58" i="4"/>
  <c r="AJ58" i="4"/>
  <c r="AI58" i="4"/>
  <c r="AG58" i="4"/>
  <c r="AE58" i="4"/>
  <c r="AC58" i="4"/>
  <c r="AA58" i="4"/>
  <c r="Y58" i="4"/>
  <c r="W58" i="4"/>
  <c r="U58" i="4"/>
  <c r="S58" i="4"/>
  <c r="Q58" i="4"/>
  <c r="O58" i="4"/>
  <c r="M58" i="4"/>
  <c r="K58" i="4"/>
  <c r="I58" i="4"/>
  <c r="G58" i="4"/>
  <c r="AN57" i="4"/>
  <c r="AJ57" i="4"/>
  <c r="AI57" i="4"/>
  <c r="AG57" i="4"/>
  <c r="AE57" i="4"/>
  <c r="AC57" i="4"/>
  <c r="AA57" i="4"/>
  <c r="Y57" i="4"/>
  <c r="W57" i="4"/>
  <c r="U57" i="4"/>
  <c r="S57" i="4"/>
  <c r="Q57" i="4"/>
  <c r="O57" i="4"/>
  <c r="M57" i="4"/>
  <c r="K57" i="4"/>
  <c r="I57" i="4"/>
  <c r="G57" i="4"/>
  <c r="AN56" i="4"/>
  <c r="AJ56" i="4"/>
  <c r="AI56" i="4"/>
  <c r="AG56" i="4"/>
  <c r="AE56" i="4"/>
  <c r="AC56" i="4"/>
  <c r="AA56" i="4"/>
  <c r="Y56" i="4"/>
  <c r="W56" i="4"/>
  <c r="U56" i="4"/>
  <c r="S56" i="4"/>
  <c r="Q56" i="4"/>
  <c r="O56" i="4"/>
  <c r="M56" i="4"/>
  <c r="K56" i="4"/>
  <c r="I56" i="4"/>
  <c r="G56" i="4"/>
  <c r="AN55" i="4"/>
  <c r="AJ55" i="4"/>
  <c r="AI55" i="4"/>
  <c r="AG55" i="4"/>
  <c r="AE55" i="4"/>
  <c r="AC55" i="4"/>
  <c r="AA55" i="4"/>
  <c r="Y55" i="4"/>
  <c r="W55" i="4"/>
  <c r="U55" i="4"/>
  <c r="S55" i="4"/>
  <c r="Q55" i="4"/>
  <c r="O55" i="4"/>
  <c r="M55" i="4"/>
  <c r="K55" i="4"/>
  <c r="I55" i="4"/>
  <c r="G55" i="4"/>
  <c r="AN54" i="4"/>
  <c r="AJ54" i="4"/>
  <c r="AI54" i="4"/>
  <c r="AG54" i="4"/>
  <c r="AE54" i="4"/>
  <c r="AC54" i="4"/>
  <c r="AA54" i="4"/>
  <c r="Y54" i="4"/>
  <c r="W54" i="4"/>
  <c r="U54" i="4"/>
  <c r="S54" i="4"/>
  <c r="Q54" i="4"/>
  <c r="O54" i="4"/>
  <c r="M54" i="4"/>
  <c r="K54" i="4"/>
  <c r="I54" i="4"/>
  <c r="G54" i="4"/>
  <c r="AN53" i="4"/>
  <c r="AJ53" i="4"/>
  <c r="AI53" i="4"/>
  <c r="AG53" i="4"/>
  <c r="AE53" i="4"/>
  <c r="AC53" i="4"/>
  <c r="AA53" i="4"/>
  <c r="Y53" i="4"/>
  <c r="W53" i="4"/>
  <c r="U53" i="4"/>
  <c r="S53" i="4"/>
  <c r="Q53" i="4"/>
  <c r="O53" i="4"/>
  <c r="M53" i="4"/>
  <c r="K53" i="4"/>
  <c r="I53" i="4"/>
  <c r="G53" i="4"/>
  <c r="AN52" i="4"/>
  <c r="AJ52" i="4"/>
  <c r="AI52" i="4"/>
  <c r="AG52" i="4"/>
  <c r="AE52" i="4"/>
  <c r="AC52" i="4"/>
  <c r="AA52" i="4"/>
  <c r="Y52" i="4"/>
  <c r="W52" i="4"/>
  <c r="U52" i="4"/>
  <c r="S52" i="4"/>
  <c r="Q52" i="4"/>
  <c r="O52" i="4"/>
  <c r="M52" i="4"/>
  <c r="K52" i="4"/>
  <c r="I52" i="4"/>
  <c r="G52" i="4"/>
  <c r="AN51" i="4"/>
  <c r="AJ51" i="4"/>
  <c r="AI51" i="4"/>
  <c r="AG51" i="4"/>
  <c r="AE51" i="4"/>
  <c r="AC51" i="4"/>
  <c r="AA51" i="4"/>
  <c r="Y51" i="4"/>
  <c r="W51" i="4"/>
  <c r="U51" i="4"/>
  <c r="S51" i="4"/>
  <c r="Q51" i="4"/>
  <c r="O51" i="4"/>
  <c r="M51" i="4"/>
  <c r="K51" i="4"/>
  <c r="I51" i="4"/>
  <c r="G51" i="4"/>
  <c r="AN50" i="4"/>
  <c r="AJ50" i="4"/>
  <c r="AI50" i="4"/>
  <c r="AG50" i="4"/>
  <c r="AE50" i="4"/>
  <c r="AC50" i="4"/>
  <c r="AA50" i="4"/>
  <c r="Y50" i="4"/>
  <c r="W50" i="4"/>
  <c r="U50" i="4"/>
  <c r="S50" i="4"/>
  <c r="Q50" i="4"/>
  <c r="O50" i="4"/>
  <c r="M50" i="4"/>
  <c r="K50" i="4"/>
  <c r="I50" i="4"/>
  <c r="G50" i="4"/>
  <c r="AN49" i="4"/>
  <c r="AJ49" i="4"/>
  <c r="AI49" i="4"/>
  <c r="AG49" i="4"/>
  <c r="AE49" i="4"/>
  <c r="AC49" i="4"/>
  <c r="AA49" i="4"/>
  <c r="Y49" i="4"/>
  <c r="W49" i="4"/>
  <c r="U49" i="4"/>
  <c r="S49" i="4"/>
  <c r="Q49" i="4"/>
  <c r="O49" i="4"/>
  <c r="M49" i="4"/>
  <c r="K49" i="4"/>
  <c r="I49" i="4"/>
  <c r="G49" i="4"/>
  <c r="AN48" i="4"/>
  <c r="AJ48" i="4"/>
  <c r="AI48" i="4"/>
  <c r="AG48" i="4"/>
  <c r="AE48" i="4"/>
  <c r="AC48" i="4"/>
  <c r="AA48" i="4"/>
  <c r="Y48" i="4"/>
  <c r="W48" i="4"/>
  <c r="U48" i="4"/>
  <c r="S48" i="4"/>
  <c r="Q48" i="4"/>
  <c r="O48" i="4"/>
  <c r="M48" i="4"/>
  <c r="K48" i="4"/>
  <c r="I48" i="4"/>
  <c r="G48" i="4"/>
  <c r="AN47" i="4"/>
  <c r="AJ47" i="4"/>
  <c r="AI47" i="4"/>
  <c r="AG47" i="4"/>
  <c r="AE47" i="4"/>
  <c r="AC47" i="4"/>
  <c r="AA47" i="4"/>
  <c r="Y47" i="4"/>
  <c r="W47" i="4"/>
  <c r="U47" i="4"/>
  <c r="S47" i="4"/>
  <c r="Q47" i="4"/>
  <c r="O47" i="4"/>
  <c r="M47" i="4"/>
  <c r="K47" i="4"/>
  <c r="I47" i="4"/>
  <c r="G47" i="4"/>
  <c r="AN46" i="4"/>
  <c r="AJ46" i="4"/>
  <c r="AI46" i="4"/>
  <c r="AG46" i="4"/>
  <c r="AE46" i="4"/>
  <c r="AC46" i="4"/>
  <c r="AA46" i="4"/>
  <c r="Y46" i="4"/>
  <c r="W46" i="4"/>
  <c r="U46" i="4"/>
  <c r="S46" i="4"/>
  <c r="Q46" i="4"/>
  <c r="O46" i="4"/>
  <c r="M46" i="4"/>
  <c r="K46" i="4"/>
  <c r="I46" i="4"/>
  <c r="G46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AN45" i="4"/>
  <c r="AJ45" i="4"/>
  <c r="AI45" i="4"/>
  <c r="AG45" i="4"/>
  <c r="AE45" i="4"/>
  <c r="AC45" i="4"/>
  <c r="AA45" i="4"/>
  <c r="Y45" i="4"/>
  <c r="W45" i="4"/>
  <c r="U45" i="4"/>
  <c r="S45" i="4"/>
  <c r="Q45" i="4"/>
  <c r="O45" i="4"/>
  <c r="M45" i="4"/>
  <c r="K45" i="4"/>
  <c r="I45" i="4"/>
  <c r="G45" i="4"/>
  <c r="AN44" i="4"/>
  <c r="AJ44" i="4"/>
  <c r="AI44" i="4"/>
  <c r="AG44" i="4"/>
  <c r="AE44" i="4"/>
  <c r="AC44" i="4"/>
  <c r="AA44" i="4"/>
  <c r="Y44" i="4"/>
  <c r="W44" i="4"/>
  <c r="U44" i="4"/>
  <c r="S44" i="4"/>
  <c r="Q44" i="4"/>
  <c r="O44" i="4"/>
  <c r="M44" i="4"/>
  <c r="K44" i="4"/>
  <c r="I44" i="4"/>
  <c r="G44" i="4"/>
  <c r="AI43" i="4"/>
  <c r="AH91" i="4"/>
  <c r="AG43" i="4"/>
  <c r="AF91" i="4"/>
  <c r="AE43" i="4"/>
  <c r="AD91" i="4"/>
  <c r="AC43" i="4"/>
  <c r="AB91" i="4"/>
  <c r="AA43" i="4"/>
  <c r="Z91" i="4"/>
  <c r="Y43" i="4"/>
  <c r="X91" i="4"/>
  <c r="W43" i="4"/>
  <c r="V91" i="4"/>
  <c r="U43" i="4"/>
  <c r="T91" i="4"/>
  <c r="S43" i="4"/>
  <c r="R91" i="4"/>
  <c r="Q43" i="4"/>
  <c r="P91" i="4"/>
  <c r="O43" i="4"/>
  <c r="N91" i="4"/>
  <c r="M43" i="4"/>
  <c r="L91" i="4"/>
  <c r="K43" i="4"/>
  <c r="J91" i="4"/>
  <c r="I43" i="4"/>
  <c r="H91" i="4"/>
  <c r="G43" i="4"/>
  <c r="C33" i="4"/>
  <c r="F36" i="4"/>
  <c r="F37" i="4"/>
  <c r="H35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F11" i="4"/>
  <c r="F12" i="4"/>
  <c r="AR44" i="3"/>
  <c r="AQ44" i="3"/>
  <c r="AP44" i="3"/>
  <c r="AH91" i="3"/>
  <c r="AF91" i="3"/>
  <c r="AD91" i="3"/>
  <c r="AB91" i="3"/>
  <c r="Z91" i="3"/>
  <c r="X91" i="3"/>
  <c r="V91" i="3"/>
  <c r="T91" i="3"/>
  <c r="R91" i="3"/>
  <c r="P91" i="3"/>
  <c r="N91" i="3"/>
  <c r="L91" i="3"/>
  <c r="J91" i="3"/>
  <c r="H91" i="3"/>
  <c r="F91" i="3"/>
  <c r="AN48" i="3"/>
  <c r="AN89" i="3"/>
  <c r="AN55" i="3"/>
  <c r="AN46" i="3"/>
  <c r="AN44" i="3"/>
  <c r="AN45" i="3"/>
  <c r="AN47" i="3"/>
  <c r="AN49" i="3"/>
  <c r="AN50" i="3"/>
  <c r="AN51" i="3"/>
  <c r="AN52" i="3"/>
  <c r="AN53" i="3"/>
  <c r="AN54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G44" i="3"/>
  <c r="I44" i="3"/>
  <c r="K44" i="3"/>
  <c r="M44" i="3"/>
  <c r="O44" i="3"/>
  <c r="Q44" i="3"/>
  <c r="S44" i="3"/>
  <c r="U44" i="3"/>
  <c r="W44" i="3"/>
  <c r="Y44" i="3"/>
  <c r="AA44" i="3"/>
  <c r="AC44" i="3"/>
  <c r="AE44" i="3"/>
  <c r="AG44" i="3"/>
  <c r="AI44" i="3"/>
  <c r="G45" i="3"/>
  <c r="I45" i="3"/>
  <c r="K45" i="3"/>
  <c r="M45" i="3"/>
  <c r="O45" i="3"/>
  <c r="Q45" i="3"/>
  <c r="S45" i="3"/>
  <c r="U45" i="3"/>
  <c r="W45" i="3"/>
  <c r="Y45" i="3"/>
  <c r="AA45" i="3"/>
  <c r="AC45" i="3"/>
  <c r="AE45" i="3"/>
  <c r="AG45" i="3"/>
  <c r="AI45" i="3"/>
  <c r="G46" i="3"/>
  <c r="I46" i="3"/>
  <c r="K46" i="3"/>
  <c r="M46" i="3"/>
  <c r="O46" i="3"/>
  <c r="Q46" i="3"/>
  <c r="S46" i="3"/>
  <c r="U46" i="3"/>
  <c r="W46" i="3"/>
  <c r="Y46" i="3"/>
  <c r="AA46" i="3"/>
  <c r="AC46" i="3"/>
  <c r="AE46" i="3"/>
  <c r="AG46" i="3"/>
  <c r="AI46" i="3"/>
  <c r="G47" i="3"/>
  <c r="I47" i="3"/>
  <c r="K47" i="3"/>
  <c r="M47" i="3"/>
  <c r="O47" i="3"/>
  <c r="Q47" i="3"/>
  <c r="S47" i="3"/>
  <c r="U47" i="3"/>
  <c r="W47" i="3"/>
  <c r="Y47" i="3"/>
  <c r="AA47" i="3"/>
  <c r="AC47" i="3"/>
  <c r="AE47" i="3"/>
  <c r="AG47" i="3"/>
  <c r="AI47" i="3"/>
  <c r="G48" i="3"/>
  <c r="I48" i="3"/>
  <c r="K48" i="3"/>
  <c r="M48" i="3"/>
  <c r="O48" i="3"/>
  <c r="Q48" i="3"/>
  <c r="S48" i="3"/>
  <c r="U48" i="3"/>
  <c r="W48" i="3"/>
  <c r="Y48" i="3"/>
  <c r="AA48" i="3"/>
  <c r="AC48" i="3"/>
  <c r="AE48" i="3"/>
  <c r="AG48" i="3"/>
  <c r="AI48" i="3"/>
  <c r="G49" i="3"/>
  <c r="I49" i="3"/>
  <c r="K49" i="3"/>
  <c r="M49" i="3"/>
  <c r="O49" i="3"/>
  <c r="Q49" i="3"/>
  <c r="S49" i="3"/>
  <c r="U49" i="3"/>
  <c r="W49" i="3"/>
  <c r="Y49" i="3"/>
  <c r="AA49" i="3"/>
  <c r="AC49" i="3"/>
  <c r="AE49" i="3"/>
  <c r="AG49" i="3"/>
  <c r="AI49" i="3"/>
  <c r="G50" i="3"/>
  <c r="I50" i="3"/>
  <c r="K50" i="3"/>
  <c r="M50" i="3"/>
  <c r="O50" i="3"/>
  <c r="Q50" i="3"/>
  <c r="S50" i="3"/>
  <c r="U50" i="3"/>
  <c r="W50" i="3"/>
  <c r="Y50" i="3"/>
  <c r="AA50" i="3"/>
  <c r="AC50" i="3"/>
  <c r="AE50" i="3"/>
  <c r="AG50" i="3"/>
  <c r="AI50" i="3"/>
  <c r="G51" i="3"/>
  <c r="I51" i="3"/>
  <c r="K51" i="3"/>
  <c r="M51" i="3"/>
  <c r="O51" i="3"/>
  <c r="Q51" i="3"/>
  <c r="S51" i="3"/>
  <c r="U51" i="3"/>
  <c r="W51" i="3"/>
  <c r="Y51" i="3"/>
  <c r="AA51" i="3"/>
  <c r="AC51" i="3"/>
  <c r="AE51" i="3"/>
  <c r="AG51" i="3"/>
  <c r="AI51" i="3"/>
  <c r="G52" i="3"/>
  <c r="I52" i="3"/>
  <c r="K52" i="3"/>
  <c r="M52" i="3"/>
  <c r="O52" i="3"/>
  <c r="Q52" i="3"/>
  <c r="S52" i="3"/>
  <c r="U52" i="3"/>
  <c r="W52" i="3"/>
  <c r="Y52" i="3"/>
  <c r="AA52" i="3"/>
  <c r="AC52" i="3"/>
  <c r="AE52" i="3"/>
  <c r="AG52" i="3"/>
  <c r="AI52" i="3"/>
  <c r="G53" i="3"/>
  <c r="I53" i="3"/>
  <c r="K53" i="3"/>
  <c r="M53" i="3"/>
  <c r="O53" i="3"/>
  <c r="Q53" i="3"/>
  <c r="S53" i="3"/>
  <c r="U53" i="3"/>
  <c r="W53" i="3"/>
  <c r="Y53" i="3"/>
  <c r="AA53" i="3"/>
  <c r="AC53" i="3"/>
  <c r="AE53" i="3"/>
  <c r="AG53" i="3"/>
  <c r="AI53" i="3"/>
  <c r="G54" i="3"/>
  <c r="I54" i="3"/>
  <c r="K54" i="3"/>
  <c r="M54" i="3"/>
  <c r="O54" i="3"/>
  <c r="Q54" i="3"/>
  <c r="S54" i="3"/>
  <c r="U54" i="3"/>
  <c r="W54" i="3"/>
  <c r="Y54" i="3"/>
  <c r="AA54" i="3"/>
  <c r="AC54" i="3"/>
  <c r="AE54" i="3"/>
  <c r="AG54" i="3"/>
  <c r="AI54" i="3"/>
  <c r="G55" i="3"/>
  <c r="I55" i="3"/>
  <c r="K55" i="3"/>
  <c r="M55" i="3"/>
  <c r="O55" i="3"/>
  <c r="Q55" i="3"/>
  <c r="S55" i="3"/>
  <c r="U55" i="3"/>
  <c r="W55" i="3"/>
  <c r="Y55" i="3"/>
  <c r="AA55" i="3"/>
  <c r="AC55" i="3"/>
  <c r="AE55" i="3"/>
  <c r="AG55" i="3"/>
  <c r="AI55" i="3"/>
  <c r="G56" i="3"/>
  <c r="I56" i="3"/>
  <c r="K56" i="3"/>
  <c r="M56" i="3"/>
  <c r="O56" i="3"/>
  <c r="Q56" i="3"/>
  <c r="S56" i="3"/>
  <c r="U56" i="3"/>
  <c r="W56" i="3"/>
  <c r="Y56" i="3"/>
  <c r="AA56" i="3"/>
  <c r="AC56" i="3"/>
  <c r="AE56" i="3"/>
  <c r="AG56" i="3"/>
  <c r="AI56" i="3"/>
  <c r="G57" i="3"/>
  <c r="I57" i="3"/>
  <c r="K57" i="3"/>
  <c r="M57" i="3"/>
  <c r="O57" i="3"/>
  <c r="Q57" i="3"/>
  <c r="S57" i="3"/>
  <c r="U57" i="3"/>
  <c r="W57" i="3"/>
  <c r="Y57" i="3"/>
  <c r="AA57" i="3"/>
  <c r="AC57" i="3"/>
  <c r="AE57" i="3"/>
  <c r="AG57" i="3"/>
  <c r="AI57" i="3"/>
  <c r="G58" i="3"/>
  <c r="I58" i="3"/>
  <c r="K58" i="3"/>
  <c r="M58" i="3"/>
  <c r="O58" i="3"/>
  <c r="Q58" i="3"/>
  <c r="S58" i="3"/>
  <c r="U58" i="3"/>
  <c r="W58" i="3"/>
  <c r="Y58" i="3"/>
  <c r="AA58" i="3"/>
  <c r="AC58" i="3"/>
  <c r="AE58" i="3"/>
  <c r="AG58" i="3"/>
  <c r="AI58" i="3"/>
  <c r="G59" i="3"/>
  <c r="I59" i="3"/>
  <c r="K59" i="3"/>
  <c r="M59" i="3"/>
  <c r="O59" i="3"/>
  <c r="Q59" i="3"/>
  <c r="S59" i="3"/>
  <c r="U59" i="3"/>
  <c r="W59" i="3"/>
  <c r="Y59" i="3"/>
  <c r="AA59" i="3"/>
  <c r="AC59" i="3"/>
  <c r="AE59" i="3"/>
  <c r="AG59" i="3"/>
  <c r="AI59" i="3"/>
  <c r="G60" i="3"/>
  <c r="I60" i="3"/>
  <c r="K60" i="3"/>
  <c r="M60" i="3"/>
  <c r="O60" i="3"/>
  <c r="Q60" i="3"/>
  <c r="S60" i="3"/>
  <c r="U60" i="3"/>
  <c r="W60" i="3"/>
  <c r="Y60" i="3"/>
  <c r="AA60" i="3"/>
  <c r="AC60" i="3"/>
  <c r="AE60" i="3"/>
  <c r="AG60" i="3"/>
  <c r="AI60" i="3"/>
  <c r="G61" i="3"/>
  <c r="I61" i="3"/>
  <c r="K61" i="3"/>
  <c r="M61" i="3"/>
  <c r="O61" i="3"/>
  <c r="Q61" i="3"/>
  <c r="S61" i="3"/>
  <c r="U61" i="3"/>
  <c r="W61" i="3"/>
  <c r="Y61" i="3"/>
  <c r="AA61" i="3"/>
  <c r="AC61" i="3"/>
  <c r="AE61" i="3"/>
  <c r="AG61" i="3"/>
  <c r="AI61" i="3"/>
  <c r="G62" i="3"/>
  <c r="I62" i="3"/>
  <c r="K62" i="3"/>
  <c r="M62" i="3"/>
  <c r="O62" i="3"/>
  <c r="Q62" i="3"/>
  <c r="S62" i="3"/>
  <c r="U62" i="3"/>
  <c r="W62" i="3"/>
  <c r="Y62" i="3"/>
  <c r="AA62" i="3"/>
  <c r="AC62" i="3"/>
  <c r="AE62" i="3"/>
  <c r="AG62" i="3"/>
  <c r="AI62" i="3"/>
  <c r="G63" i="3"/>
  <c r="I63" i="3"/>
  <c r="K63" i="3"/>
  <c r="M63" i="3"/>
  <c r="O63" i="3"/>
  <c r="Q63" i="3"/>
  <c r="S63" i="3"/>
  <c r="U63" i="3"/>
  <c r="W63" i="3"/>
  <c r="Y63" i="3"/>
  <c r="AA63" i="3"/>
  <c r="AC63" i="3"/>
  <c r="AE63" i="3"/>
  <c r="AG63" i="3"/>
  <c r="AI63" i="3"/>
  <c r="AJ47" i="3"/>
  <c r="AM47" i="3"/>
  <c r="AJ49" i="3"/>
  <c r="AM49" i="3"/>
  <c r="AJ50" i="3"/>
  <c r="AM50" i="3"/>
  <c r="G64" i="3"/>
  <c r="I64" i="3"/>
  <c r="K64" i="3"/>
  <c r="M64" i="3"/>
  <c r="O64" i="3"/>
  <c r="Q64" i="3"/>
  <c r="S64" i="3"/>
  <c r="U64" i="3"/>
  <c r="W64" i="3"/>
  <c r="Y64" i="3"/>
  <c r="AA64" i="3"/>
  <c r="AC64" i="3"/>
  <c r="AE64" i="3"/>
  <c r="AG64" i="3"/>
  <c r="AI64" i="3"/>
  <c r="G65" i="3"/>
  <c r="I65" i="3"/>
  <c r="K65" i="3"/>
  <c r="M65" i="3"/>
  <c r="O65" i="3"/>
  <c r="Q65" i="3"/>
  <c r="S65" i="3"/>
  <c r="U65" i="3"/>
  <c r="W65" i="3"/>
  <c r="Y65" i="3"/>
  <c r="AA65" i="3"/>
  <c r="AC65" i="3"/>
  <c r="AE65" i="3"/>
  <c r="AG65" i="3"/>
  <c r="AI65" i="3"/>
  <c r="BI70" i="3"/>
  <c r="BI71" i="3"/>
  <c r="G66" i="3"/>
  <c r="I66" i="3"/>
  <c r="K66" i="3"/>
  <c r="M66" i="3"/>
  <c r="O66" i="3"/>
  <c r="Q66" i="3"/>
  <c r="S66" i="3"/>
  <c r="U66" i="3"/>
  <c r="W66" i="3"/>
  <c r="Y66" i="3"/>
  <c r="AA66" i="3"/>
  <c r="AC66" i="3"/>
  <c r="AE66" i="3"/>
  <c r="AG66" i="3"/>
  <c r="AI66" i="3"/>
  <c r="G67" i="3"/>
  <c r="I67" i="3"/>
  <c r="K67" i="3"/>
  <c r="M67" i="3"/>
  <c r="O67" i="3"/>
  <c r="Q67" i="3"/>
  <c r="S67" i="3"/>
  <c r="U67" i="3"/>
  <c r="W67" i="3"/>
  <c r="Y67" i="3"/>
  <c r="AA67" i="3"/>
  <c r="AC67" i="3"/>
  <c r="AE67" i="3"/>
  <c r="AG67" i="3"/>
  <c r="AI67" i="3"/>
  <c r="G68" i="3"/>
  <c r="I68" i="3"/>
  <c r="K68" i="3"/>
  <c r="M68" i="3"/>
  <c r="O68" i="3"/>
  <c r="Q68" i="3"/>
  <c r="S68" i="3"/>
  <c r="U68" i="3"/>
  <c r="W68" i="3"/>
  <c r="Y68" i="3"/>
  <c r="AA68" i="3"/>
  <c r="AC68" i="3"/>
  <c r="AE68" i="3"/>
  <c r="AG68" i="3"/>
  <c r="AI68" i="3"/>
  <c r="G69" i="3"/>
  <c r="I69" i="3"/>
  <c r="K69" i="3"/>
  <c r="M69" i="3"/>
  <c r="O69" i="3"/>
  <c r="Q69" i="3"/>
  <c r="S69" i="3"/>
  <c r="U69" i="3"/>
  <c r="W69" i="3"/>
  <c r="Y69" i="3"/>
  <c r="AA69" i="3"/>
  <c r="AC69" i="3"/>
  <c r="AE69" i="3"/>
  <c r="AG69" i="3"/>
  <c r="AI69" i="3"/>
  <c r="G70" i="3"/>
  <c r="I70" i="3"/>
  <c r="K70" i="3"/>
  <c r="M70" i="3"/>
  <c r="O70" i="3"/>
  <c r="Q70" i="3"/>
  <c r="S70" i="3"/>
  <c r="U70" i="3"/>
  <c r="W70" i="3"/>
  <c r="Y70" i="3"/>
  <c r="AA70" i="3"/>
  <c r="AC70" i="3"/>
  <c r="AE70" i="3"/>
  <c r="AG70" i="3"/>
  <c r="AI70" i="3"/>
  <c r="G71" i="3"/>
  <c r="I71" i="3"/>
  <c r="K71" i="3"/>
  <c r="M71" i="3"/>
  <c r="O71" i="3"/>
  <c r="Q71" i="3"/>
  <c r="S71" i="3"/>
  <c r="U71" i="3"/>
  <c r="W71" i="3"/>
  <c r="Y71" i="3"/>
  <c r="AA71" i="3"/>
  <c r="AC71" i="3"/>
  <c r="AE71" i="3"/>
  <c r="AG71" i="3"/>
  <c r="AI71" i="3"/>
  <c r="G72" i="3"/>
  <c r="I72" i="3"/>
  <c r="K72" i="3"/>
  <c r="M72" i="3"/>
  <c r="O72" i="3"/>
  <c r="Q72" i="3"/>
  <c r="S72" i="3"/>
  <c r="U72" i="3"/>
  <c r="W72" i="3"/>
  <c r="Y72" i="3"/>
  <c r="AA72" i="3"/>
  <c r="AC72" i="3"/>
  <c r="AE72" i="3"/>
  <c r="AG72" i="3"/>
  <c r="AI72" i="3"/>
  <c r="G73" i="3"/>
  <c r="I73" i="3"/>
  <c r="K73" i="3"/>
  <c r="M73" i="3"/>
  <c r="O73" i="3"/>
  <c r="Q73" i="3"/>
  <c r="S73" i="3"/>
  <c r="U73" i="3"/>
  <c r="W73" i="3"/>
  <c r="Y73" i="3"/>
  <c r="AA73" i="3"/>
  <c r="AC73" i="3"/>
  <c r="AE73" i="3"/>
  <c r="AG73" i="3"/>
  <c r="AI73" i="3"/>
  <c r="G74" i="3"/>
  <c r="I74" i="3"/>
  <c r="K74" i="3"/>
  <c r="M74" i="3"/>
  <c r="O74" i="3"/>
  <c r="Q74" i="3"/>
  <c r="S74" i="3"/>
  <c r="U74" i="3"/>
  <c r="W74" i="3"/>
  <c r="Y74" i="3"/>
  <c r="AA74" i="3"/>
  <c r="AC74" i="3"/>
  <c r="AE74" i="3"/>
  <c r="AG74" i="3"/>
  <c r="AI74" i="3"/>
  <c r="G75" i="3"/>
  <c r="I75" i="3"/>
  <c r="K75" i="3"/>
  <c r="M75" i="3"/>
  <c r="O75" i="3"/>
  <c r="Q75" i="3"/>
  <c r="S75" i="3"/>
  <c r="U75" i="3"/>
  <c r="W75" i="3"/>
  <c r="Y75" i="3"/>
  <c r="AA75" i="3"/>
  <c r="AC75" i="3"/>
  <c r="AE75" i="3"/>
  <c r="AG75" i="3"/>
  <c r="AI75" i="3"/>
  <c r="G76" i="3"/>
  <c r="I76" i="3"/>
  <c r="K76" i="3"/>
  <c r="M76" i="3"/>
  <c r="O76" i="3"/>
  <c r="Q76" i="3"/>
  <c r="S76" i="3"/>
  <c r="U76" i="3"/>
  <c r="W76" i="3"/>
  <c r="Y76" i="3"/>
  <c r="AA76" i="3"/>
  <c r="AC76" i="3"/>
  <c r="AE76" i="3"/>
  <c r="AG76" i="3"/>
  <c r="AI76" i="3"/>
  <c r="G77" i="3"/>
  <c r="I77" i="3"/>
  <c r="K77" i="3"/>
  <c r="M77" i="3"/>
  <c r="O77" i="3"/>
  <c r="Q77" i="3"/>
  <c r="S77" i="3"/>
  <c r="U77" i="3"/>
  <c r="W77" i="3"/>
  <c r="Y77" i="3"/>
  <c r="AA77" i="3"/>
  <c r="AC77" i="3"/>
  <c r="AE77" i="3"/>
  <c r="AG77" i="3"/>
  <c r="AI77" i="3"/>
  <c r="G78" i="3"/>
  <c r="I78" i="3"/>
  <c r="K78" i="3"/>
  <c r="M78" i="3"/>
  <c r="O78" i="3"/>
  <c r="Q78" i="3"/>
  <c r="S78" i="3"/>
  <c r="U78" i="3"/>
  <c r="W78" i="3"/>
  <c r="Y78" i="3"/>
  <c r="AA78" i="3"/>
  <c r="AC78" i="3"/>
  <c r="AE78" i="3"/>
  <c r="AG78" i="3"/>
  <c r="AI78" i="3"/>
  <c r="G79" i="3"/>
  <c r="I79" i="3"/>
  <c r="K79" i="3"/>
  <c r="M79" i="3"/>
  <c r="O79" i="3"/>
  <c r="Q79" i="3"/>
  <c r="S79" i="3"/>
  <c r="U79" i="3"/>
  <c r="W79" i="3"/>
  <c r="Y79" i="3"/>
  <c r="AA79" i="3"/>
  <c r="AC79" i="3"/>
  <c r="AE79" i="3"/>
  <c r="AG79" i="3"/>
  <c r="AI79" i="3"/>
  <c r="G80" i="3"/>
  <c r="I80" i="3"/>
  <c r="K80" i="3"/>
  <c r="M80" i="3"/>
  <c r="O80" i="3"/>
  <c r="Q80" i="3"/>
  <c r="S80" i="3"/>
  <c r="U80" i="3"/>
  <c r="W80" i="3"/>
  <c r="Y80" i="3"/>
  <c r="AA80" i="3"/>
  <c r="AC80" i="3"/>
  <c r="AE80" i="3"/>
  <c r="AG80" i="3"/>
  <c r="AI80" i="3"/>
  <c r="G81" i="3"/>
  <c r="I81" i="3"/>
  <c r="K81" i="3"/>
  <c r="M81" i="3"/>
  <c r="O81" i="3"/>
  <c r="Q81" i="3"/>
  <c r="S81" i="3"/>
  <c r="U81" i="3"/>
  <c r="W81" i="3"/>
  <c r="Y81" i="3"/>
  <c r="AA81" i="3"/>
  <c r="AC81" i="3"/>
  <c r="AE81" i="3"/>
  <c r="AG81" i="3"/>
  <c r="AI81" i="3"/>
  <c r="G82" i="3"/>
  <c r="I82" i="3"/>
  <c r="K82" i="3"/>
  <c r="M82" i="3"/>
  <c r="O82" i="3"/>
  <c r="Q82" i="3"/>
  <c r="S82" i="3"/>
  <c r="U82" i="3"/>
  <c r="W82" i="3"/>
  <c r="Y82" i="3"/>
  <c r="AA82" i="3"/>
  <c r="AC82" i="3"/>
  <c r="AE82" i="3"/>
  <c r="AG82" i="3"/>
  <c r="AI82" i="3"/>
  <c r="G83" i="3"/>
  <c r="I83" i="3"/>
  <c r="K83" i="3"/>
  <c r="M83" i="3"/>
  <c r="O83" i="3"/>
  <c r="Q83" i="3"/>
  <c r="S83" i="3"/>
  <c r="U83" i="3"/>
  <c r="W83" i="3"/>
  <c r="Y83" i="3"/>
  <c r="AA83" i="3"/>
  <c r="AC83" i="3"/>
  <c r="AE83" i="3"/>
  <c r="AG83" i="3"/>
  <c r="AI83" i="3"/>
  <c r="G84" i="3"/>
  <c r="I84" i="3"/>
  <c r="K84" i="3"/>
  <c r="M84" i="3"/>
  <c r="O84" i="3"/>
  <c r="Q84" i="3"/>
  <c r="S84" i="3"/>
  <c r="U84" i="3"/>
  <c r="W84" i="3"/>
  <c r="Y84" i="3"/>
  <c r="AA84" i="3"/>
  <c r="AC84" i="3"/>
  <c r="AE84" i="3"/>
  <c r="AG84" i="3"/>
  <c r="AI84" i="3"/>
  <c r="G85" i="3"/>
  <c r="I85" i="3"/>
  <c r="K85" i="3"/>
  <c r="M85" i="3"/>
  <c r="O85" i="3"/>
  <c r="Q85" i="3"/>
  <c r="S85" i="3"/>
  <c r="U85" i="3"/>
  <c r="W85" i="3"/>
  <c r="Y85" i="3"/>
  <c r="AA85" i="3"/>
  <c r="AC85" i="3"/>
  <c r="AE85" i="3"/>
  <c r="AG85" i="3"/>
  <c r="AI85" i="3"/>
  <c r="G43" i="3"/>
  <c r="F11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C33" i="3"/>
  <c r="F36" i="3"/>
  <c r="F37" i="3"/>
  <c r="H35" i="3"/>
  <c r="I43" i="3"/>
  <c r="K43" i="3"/>
  <c r="M43" i="3"/>
  <c r="O43" i="3"/>
  <c r="Q43" i="3"/>
  <c r="S43" i="3"/>
  <c r="U43" i="3"/>
  <c r="W43" i="3"/>
  <c r="Y43" i="3"/>
  <c r="AA43" i="3"/>
  <c r="AC43" i="3"/>
  <c r="AE43" i="3"/>
  <c r="AG43" i="3"/>
  <c r="AI43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G86" i="3"/>
  <c r="I86" i="3"/>
  <c r="K86" i="3"/>
  <c r="M86" i="3"/>
  <c r="O86" i="3"/>
  <c r="Q86" i="3"/>
  <c r="S86" i="3"/>
  <c r="U86" i="3"/>
  <c r="W86" i="3"/>
  <c r="Y86" i="3"/>
  <c r="AA86" i="3"/>
  <c r="AC86" i="3"/>
  <c r="AE86" i="3"/>
  <c r="AG86" i="3"/>
  <c r="AI86" i="3"/>
  <c r="G87" i="3"/>
  <c r="I87" i="3"/>
  <c r="K87" i="3"/>
  <c r="M87" i="3"/>
  <c r="O87" i="3"/>
  <c r="Q87" i="3"/>
  <c r="S87" i="3"/>
  <c r="U87" i="3"/>
  <c r="W87" i="3"/>
  <c r="Y87" i="3"/>
  <c r="AA87" i="3"/>
  <c r="AC87" i="3"/>
  <c r="AE87" i="3"/>
  <c r="AG87" i="3"/>
  <c r="AI87" i="3"/>
  <c r="G88" i="3"/>
  <c r="I88" i="3"/>
  <c r="K88" i="3"/>
  <c r="M88" i="3"/>
  <c r="O88" i="3"/>
  <c r="Q88" i="3"/>
  <c r="S88" i="3"/>
  <c r="U88" i="3"/>
  <c r="W88" i="3"/>
  <c r="Y88" i="3"/>
  <c r="AA88" i="3"/>
  <c r="AC88" i="3"/>
  <c r="AE88" i="3"/>
  <c r="AG88" i="3"/>
  <c r="AI88" i="3"/>
  <c r="G89" i="3"/>
  <c r="I89" i="3"/>
  <c r="K89" i="3"/>
  <c r="M89" i="3"/>
  <c r="O89" i="3"/>
  <c r="Q89" i="3"/>
  <c r="S89" i="3"/>
  <c r="U89" i="3"/>
  <c r="W89" i="3"/>
  <c r="Y89" i="3"/>
  <c r="AJ89" i="3"/>
  <c r="AM89" i="3"/>
  <c r="AA89" i="3"/>
  <c r="AC89" i="3"/>
  <c r="AE89" i="3"/>
  <c r="AG89" i="3"/>
  <c r="AI89" i="3"/>
  <c r="AJ88" i="3"/>
  <c r="AM88" i="3"/>
  <c r="AJ73" i="3"/>
  <c r="AM73" i="3"/>
  <c r="AJ87" i="3"/>
  <c r="AM87" i="3"/>
  <c r="AJ83" i="3"/>
  <c r="AM83" i="3"/>
  <c r="AJ72" i="3"/>
  <c r="AM72" i="3"/>
  <c r="AJ79" i="3"/>
  <c r="AM79" i="3"/>
  <c r="AJ75" i="3"/>
  <c r="AM75" i="3"/>
  <c r="AJ71" i="3"/>
  <c r="AM71" i="3"/>
  <c r="AJ86" i="3"/>
  <c r="AM86" i="3"/>
  <c r="AJ82" i="3"/>
  <c r="AM82" i="3"/>
  <c r="AJ81" i="3"/>
  <c r="AM81" i="3"/>
  <c r="AJ78" i="3"/>
  <c r="AM78" i="3"/>
  <c r="AJ74" i="3"/>
  <c r="AM74" i="3"/>
  <c r="AJ68" i="3"/>
  <c r="AM68" i="3"/>
  <c r="AJ84" i="3"/>
  <c r="AM84" i="3"/>
  <c r="AJ80" i="3"/>
  <c r="AM80" i="3"/>
  <c r="AJ76" i="3"/>
  <c r="AM76" i="3"/>
  <c r="AJ69" i="3"/>
  <c r="AM69" i="3"/>
  <c r="AJ65" i="3"/>
  <c r="AM65" i="3"/>
  <c r="AJ85" i="3"/>
  <c r="AM85" i="3"/>
  <c r="AJ77" i="3"/>
  <c r="AM77" i="3"/>
  <c r="AJ70" i="3"/>
  <c r="AM70" i="3"/>
  <c r="AJ66" i="3"/>
  <c r="AM66" i="3"/>
  <c r="AJ67" i="3"/>
  <c r="AM67" i="3"/>
  <c r="AJ46" i="3"/>
  <c r="AM46" i="3"/>
  <c r="AJ48" i="3"/>
  <c r="AM48" i="3"/>
  <c r="AJ44" i="3"/>
  <c r="AM44" i="3"/>
  <c r="AJ64" i="3"/>
  <c r="AM64" i="3"/>
  <c r="AJ56" i="3"/>
  <c r="AM56" i="3"/>
  <c r="AJ55" i="3"/>
  <c r="AM55" i="3"/>
  <c r="AJ62" i="3"/>
  <c r="AM62" i="3"/>
  <c r="AJ61" i="3"/>
  <c r="AM61" i="3"/>
  <c r="AJ57" i="3"/>
  <c r="AM57" i="3"/>
  <c r="AJ58" i="3"/>
  <c r="AM58" i="3"/>
  <c r="AJ54" i="3"/>
  <c r="AM54" i="3"/>
  <c r="AJ52" i="3"/>
  <c r="AM52" i="3"/>
  <c r="AJ63" i="3"/>
  <c r="AM63" i="3"/>
  <c r="AJ59" i="3"/>
  <c r="AM59" i="3"/>
  <c r="AJ53" i="3"/>
  <c r="AM53" i="3"/>
  <c r="AJ51" i="3"/>
  <c r="AM51" i="3"/>
  <c r="AJ45" i="3"/>
  <c r="AM45" i="3"/>
  <c r="AJ60" i="3"/>
  <c r="AM60" i="3"/>
  <c r="AK70" i="3"/>
  <c r="AL85" i="3"/>
  <c r="AK76" i="3"/>
  <c r="AL68" i="3"/>
  <c r="AK71" i="3"/>
  <c r="AK47" i="3"/>
  <c r="AL59" i="3"/>
  <c r="AK50" i="3"/>
  <c r="AK65" i="3"/>
  <c r="AK74" i="3"/>
  <c r="AK82" i="3"/>
  <c r="AK75" i="3"/>
  <c r="AK83" i="3"/>
  <c r="N92" i="3"/>
  <c r="L94" i="3"/>
  <c r="F92" i="3"/>
  <c r="AL45" i="3"/>
  <c r="AK64" i="3"/>
  <c r="AL49" i="3"/>
  <c r="AL63" i="3"/>
  <c r="AK57" i="3"/>
  <c r="AK44" i="3"/>
  <c r="AK77" i="3"/>
  <c r="AK78" i="3"/>
  <c r="AK60" i="3"/>
  <c r="AK51" i="3"/>
  <c r="AL56" i="3"/>
  <c r="AL86" i="3"/>
  <c r="Z92" i="3"/>
  <c r="J92" i="3"/>
  <c r="F98" i="3"/>
  <c r="AL57" i="3"/>
  <c r="AL81" i="3"/>
  <c r="AL48" i="3"/>
  <c r="AK67" i="3"/>
  <c r="AK55" i="3"/>
  <c r="AK49" i="3"/>
  <c r="AL67" i="3"/>
  <c r="AL74" i="3"/>
  <c r="AK88" i="3"/>
  <c r="AK80" i="3"/>
  <c r="AL55" i="3"/>
  <c r="AL75" i="3"/>
  <c r="AL65" i="3"/>
  <c r="AK48" i="3"/>
  <c r="AK53" i="3"/>
  <c r="AK73" i="3"/>
  <c r="AK54" i="3"/>
  <c r="AK46" i="3"/>
  <c r="AK56" i="3"/>
  <c r="AL82" i="3"/>
  <c r="AL80" i="3"/>
  <c r="AL46" i="3"/>
  <c r="AL88" i="3"/>
  <c r="AL83" i="3"/>
  <c r="AL62" i="3"/>
  <c r="AK66" i="3"/>
  <c r="AK69" i="3"/>
  <c r="AL89" i="3"/>
  <c r="AK45" i="3"/>
  <c r="AK68" i="3"/>
  <c r="AL76" i="3"/>
  <c r="AK81" i="3"/>
  <c r="AK61" i="3"/>
  <c r="AK72" i="3"/>
  <c r="AK62" i="3"/>
  <c r="AL69" i="3"/>
  <c r="AL77" i="3"/>
  <c r="AK52" i="3"/>
  <c r="AL54" i="3"/>
  <c r="AL66" i="3"/>
  <c r="AL84" i="3"/>
  <c r="AL53" i="3"/>
  <c r="AL44" i="3"/>
  <c r="AK84" i="3"/>
  <c r="AK87" i="3"/>
  <c r="AL58" i="3"/>
  <c r="AL78" i="3"/>
  <c r="AL60" i="3"/>
  <c r="AL61" i="3"/>
  <c r="AL64" i="3"/>
  <c r="AK59" i="3"/>
  <c r="AL71" i="3"/>
  <c r="AL52" i="3"/>
  <c r="AK85" i="3"/>
  <c r="AK58" i="3"/>
  <c r="AL47" i="3"/>
  <c r="AL79" i="3"/>
  <c r="AL87" i="3"/>
  <c r="AK86" i="3"/>
  <c r="AK89" i="3"/>
  <c r="AK63" i="3"/>
  <c r="AK79" i="3"/>
  <c r="AL70" i="3"/>
  <c r="AL50" i="3"/>
  <c r="AL72" i="3"/>
  <c r="AL51" i="3"/>
  <c r="AL73" i="3"/>
  <c r="AJ43" i="3"/>
  <c r="AM43" i="3"/>
  <c r="P92" i="3"/>
  <c r="AH92" i="3"/>
  <c r="V94" i="3"/>
  <c r="L92" i="3"/>
  <c r="H96" i="3"/>
  <c r="AD92" i="3"/>
  <c r="AB92" i="3"/>
  <c r="N96" i="3"/>
  <c r="X92" i="3"/>
  <c r="H92" i="3"/>
  <c r="V92" i="3"/>
  <c r="J98" i="3"/>
  <c r="L96" i="3"/>
  <c r="T92" i="3"/>
  <c r="F12" i="3"/>
  <c r="AF92" i="3"/>
  <c r="H98" i="3"/>
  <c r="P96" i="3"/>
  <c r="R92" i="3"/>
  <c r="P94" i="3"/>
  <c r="AM92" i="3"/>
  <c r="AL43" i="3"/>
  <c r="AK43" i="3"/>
  <c r="AN43" i="3"/>
  <c r="AK92" i="3"/>
  <c r="F94" i="3"/>
  <c r="H94" i="3"/>
  <c r="J94" i="3"/>
  <c r="N94" i="3"/>
  <c r="R94" i="3"/>
  <c r="T94" i="3"/>
  <c r="F96" i="3"/>
  <c r="J96" i="3"/>
  <c r="AP43" i="3"/>
  <c r="AR43" i="3"/>
  <c r="AQ43" i="3"/>
  <c r="F91" i="5"/>
  <c r="F92" i="5"/>
  <c r="AJ43" i="5"/>
  <c r="H92" i="5"/>
  <c r="J92" i="5"/>
  <c r="L92" i="5"/>
  <c r="N92" i="5"/>
  <c r="L94" i="5"/>
  <c r="P92" i="5"/>
  <c r="R92" i="5"/>
  <c r="T92" i="5"/>
  <c r="V92" i="5"/>
  <c r="X92" i="5"/>
  <c r="Z92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B92" i="5"/>
  <c r="AD92" i="5"/>
  <c r="AF92" i="5"/>
  <c r="AH92" i="5"/>
  <c r="V94" i="5"/>
  <c r="AK44" i="5"/>
  <c r="AL44" i="5"/>
  <c r="AK45" i="5"/>
  <c r="AL45" i="5"/>
  <c r="AK46" i="5"/>
  <c r="AL46" i="5"/>
  <c r="AK47" i="5"/>
  <c r="AL47" i="5"/>
  <c r="AK48" i="5"/>
  <c r="AL48" i="5"/>
  <c r="AK49" i="5"/>
  <c r="AL49" i="5"/>
  <c r="AK50" i="5"/>
  <c r="AL50" i="5"/>
  <c r="AK51" i="5"/>
  <c r="AL51" i="5"/>
  <c r="AK52" i="5"/>
  <c r="AL52" i="5"/>
  <c r="AK53" i="5"/>
  <c r="AL53" i="5"/>
  <c r="AK54" i="5"/>
  <c r="AL54" i="5"/>
  <c r="AK55" i="5"/>
  <c r="AL55" i="5"/>
  <c r="AK56" i="5"/>
  <c r="AL56" i="5"/>
  <c r="AK57" i="5"/>
  <c r="AL57" i="5"/>
  <c r="AK58" i="5"/>
  <c r="AL58" i="5"/>
  <c r="AK59" i="5"/>
  <c r="AL59" i="5"/>
  <c r="AK60" i="5"/>
  <c r="AL60" i="5"/>
  <c r="AK61" i="5"/>
  <c r="AL61" i="5"/>
  <c r="AK62" i="5"/>
  <c r="AL62" i="5"/>
  <c r="AK63" i="5"/>
  <c r="AL63" i="5"/>
  <c r="AK64" i="5"/>
  <c r="AL64" i="5"/>
  <c r="AK65" i="5"/>
  <c r="AL65" i="5"/>
  <c r="AK66" i="5"/>
  <c r="AL66" i="5"/>
  <c r="AK67" i="5"/>
  <c r="AL67" i="5"/>
  <c r="AK68" i="5"/>
  <c r="AL68" i="5"/>
  <c r="AK69" i="5"/>
  <c r="AL69" i="5"/>
  <c r="AK70" i="5"/>
  <c r="AL70" i="5"/>
  <c r="AK71" i="5"/>
  <c r="AL71" i="5"/>
  <c r="AK72" i="5"/>
  <c r="AL72" i="5"/>
  <c r="AK73" i="5"/>
  <c r="AL73" i="5"/>
  <c r="AK74" i="5"/>
  <c r="AL74" i="5"/>
  <c r="AK75" i="5"/>
  <c r="AL75" i="5"/>
  <c r="AK76" i="5"/>
  <c r="AL76" i="5"/>
  <c r="AK77" i="5"/>
  <c r="AL77" i="5"/>
  <c r="AK78" i="5"/>
  <c r="AL78" i="5"/>
  <c r="AK79" i="5"/>
  <c r="AL79" i="5"/>
  <c r="AK80" i="5"/>
  <c r="AL80" i="5"/>
  <c r="AM81" i="5"/>
  <c r="AM82" i="5"/>
  <c r="AM83" i="5"/>
  <c r="AM84" i="5"/>
  <c r="AM85" i="5"/>
  <c r="AM86" i="5"/>
  <c r="AM87" i="5"/>
  <c r="AM88" i="5"/>
  <c r="AM89" i="5"/>
  <c r="AK81" i="5"/>
  <c r="AL81" i="5"/>
  <c r="AK82" i="5"/>
  <c r="AL82" i="5"/>
  <c r="AK83" i="5"/>
  <c r="AL83" i="5"/>
  <c r="AK84" i="5"/>
  <c r="AL84" i="5"/>
  <c r="AK85" i="5"/>
  <c r="AL85" i="5"/>
  <c r="AK86" i="5"/>
  <c r="AL86" i="5"/>
  <c r="AK87" i="5"/>
  <c r="AL87" i="5"/>
  <c r="AK88" i="5"/>
  <c r="AL88" i="5"/>
  <c r="AK89" i="5"/>
  <c r="AL89" i="5"/>
  <c r="F91" i="4"/>
  <c r="F92" i="4"/>
  <c r="AJ43" i="4"/>
  <c r="H92" i="4"/>
  <c r="J92" i="4"/>
  <c r="L92" i="4"/>
  <c r="N92" i="4"/>
  <c r="L94" i="4"/>
  <c r="P92" i="4"/>
  <c r="R92" i="4"/>
  <c r="T92" i="4"/>
  <c r="V92" i="4"/>
  <c r="X92" i="4"/>
  <c r="Z92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B92" i="4"/>
  <c r="AD92" i="4"/>
  <c r="AF92" i="4"/>
  <c r="AH92" i="4"/>
  <c r="V94" i="4"/>
  <c r="AK44" i="4"/>
  <c r="AL44" i="4"/>
  <c r="AK45" i="4"/>
  <c r="AL45" i="4"/>
  <c r="AK46" i="4"/>
  <c r="AL46" i="4"/>
  <c r="AK47" i="4"/>
  <c r="AL47" i="4"/>
  <c r="AK48" i="4"/>
  <c r="AL48" i="4"/>
  <c r="AK49" i="4"/>
  <c r="AL49" i="4"/>
  <c r="AK50" i="4"/>
  <c r="AL50" i="4"/>
  <c r="AK51" i="4"/>
  <c r="AL51" i="4"/>
  <c r="AK52" i="4"/>
  <c r="AL52" i="4"/>
  <c r="AK53" i="4"/>
  <c r="AL53" i="4"/>
  <c r="AK54" i="4"/>
  <c r="AL54" i="4"/>
  <c r="AK55" i="4"/>
  <c r="AL55" i="4"/>
  <c r="AK56" i="4"/>
  <c r="AL56" i="4"/>
  <c r="AK57" i="4"/>
  <c r="AL57" i="4"/>
  <c r="AK58" i="4"/>
  <c r="AL58" i="4"/>
  <c r="AK59" i="4"/>
  <c r="AL59" i="4"/>
  <c r="AK60" i="4"/>
  <c r="AL60" i="4"/>
  <c r="AK61" i="4"/>
  <c r="AL61" i="4"/>
  <c r="AK62" i="4"/>
  <c r="AL62" i="4"/>
  <c r="AK63" i="4"/>
  <c r="AL63" i="4"/>
  <c r="AK64" i="4"/>
  <c r="AL64" i="4"/>
  <c r="AK65" i="4"/>
  <c r="AL65" i="4"/>
  <c r="AK66" i="4"/>
  <c r="AL66" i="4"/>
  <c r="AK67" i="4"/>
  <c r="AL67" i="4"/>
  <c r="AK68" i="4"/>
  <c r="AL68" i="4"/>
  <c r="AK69" i="4"/>
  <c r="AL69" i="4"/>
  <c r="AK70" i="4"/>
  <c r="AL70" i="4"/>
  <c r="AK71" i="4"/>
  <c r="AL71" i="4"/>
  <c r="AK72" i="4"/>
  <c r="AL72" i="4"/>
  <c r="AK73" i="4"/>
  <c r="AL73" i="4"/>
  <c r="AK74" i="4"/>
  <c r="AL74" i="4"/>
  <c r="AK75" i="4"/>
  <c r="AL75" i="4"/>
  <c r="AK76" i="4"/>
  <c r="AL76" i="4"/>
  <c r="AK77" i="4"/>
  <c r="AL77" i="4"/>
  <c r="AK78" i="4"/>
  <c r="AL78" i="4"/>
  <c r="AK79" i="4"/>
  <c r="AL79" i="4"/>
  <c r="AK80" i="4"/>
  <c r="AL80" i="4"/>
  <c r="AM81" i="4"/>
  <c r="AM82" i="4"/>
  <c r="AM83" i="4"/>
  <c r="AM84" i="4"/>
  <c r="AM85" i="4"/>
  <c r="AM86" i="4"/>
  <c r="AM87" i="4"/>
  <c r="AM88" i="4"/>
  <c r="AM89" i="4"/>
  <c r="AK81" i="4"/>
  <c r="AL81" i="4"/>
  <c r="AK82" i="4"/>
  <c r="AL82" i="4"/>
  <c r="AK83" i="4"/>
  <c r="AL83" i="4"/>
  <c r="AK84" i="4"/>
  <c r="AL84" i="4"/>
  <c r="AK85" i="4"/>
  <c r="AL85" i="4"/>
  <c r="AK86" i="4"/>
  <c r="AL86" i="4"/>
  <c r="AK87" i="4"/>
  <c r="AL87" i="4"/>
  <c r="AK88" i="4"/>
  <c r="AL88" i="4"/>
  <c r="AK89" i="4"/>
  <c r="AL89" i="4"/>
  <c r="P96" i="5"/>
  <c r="N96" i="5"/>
  <c r="T94" i="5"/>
  <c r="L96" i="5"/>
  <c r="R94" i="5"/>
  <c r="P94" i="5"/>
  <c r="J98" i="5"/>
  <c r="J96" i="5"/>
  <c r="N94" i="5"/>
  <c r="H96" i="5"/>
  <c r="J94" i="5"/>
  <c r="H98" i="5"/>
  <c r="H94" i="5"/>
  <c r="AM43" i="5"/>
  <c r="AM92" i="5"/>
  <c r="AL43" i="5"/>
  <c r="AK43" i="5"/>
  <c r="F98" i="5"/>
  <c r="F96" i="5"/>
  <c r="F94" i="5"/>
  <c r="P96" i="4"/>
  <c r="N96" i="4"/>
  <c r="T94" i="4"/>
  <c r="L96" i="4"/>
  <c r="R94" i="4"/>
  <c r="P94" i="4"/>
  <c r="J98" i="4"/>
  <c r="J96" i="4"/>
  <c r="N94" i="4"/>
  <c r="H96" i="4"/>
  <c r="J94" i="4"/>
  <c r="H98" i="4"/>
  <c r="H94" i="4"/>
  <c r="AM43" i="4"/>
  <c r="AM92" i="4"/>
  <c r="AL43" i="4"/>
  <c r="AK43" i="4"/>
  <c r="F98" i="4"/>
  <c r="F96" i="4"/>
  <c r="F94" i="4"/>
  <c r="AK92" i="5"/>
  <c r="AN43" i="5"/>
  <c r="AP43" i="5"/>
  <c r="AP44" i="5"/>
  <c r="AK92" i="4"/>
  <c r="AN43" i="4"/>
  <c r="AP43" i="4"/>
  <c r="AP44" i="4"/>
  <c r="AR43" i="5"/>
  <c r="AR44" i="5"/>
  <c r="AQ43" i="5"/>
  <c r="AQ44" i="5"/>
  <c r="AR43" i="4"/>
  <c r="AR44" i="4"/>
  <c r="AQ43" i="4"/>
  <c r="AQ44" i="4"/>
</calcChain>
</file>

<file path=xl/comments1.xml><?xml version="1.0" encoding="utf-8"?>
<comments xmlns="http://schemas.openxmlformats.org/spreadsheetml/2006/main">
  <authors>
    <author>HP</author>
    <author>Ebarria</author>
  </authors>
  <commentList>
    <comment ref="AJ39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39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L39" authorId="1">
      <text>
        <r>
          <rPr>
            <b/>
            <sz val="9"/>
            <color indexed="81"/>
            <rFont val="Tahoma"/>
            <family val="2"/>
          </rPr>
          <t xml:space="preserve">
Puntaje homologable SIMCE</t>
        </r>
      </text>
    </comment>
    <comment ref="AM39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39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  <author>Ebarria</author>
  </authors>
  <commentList>
    <comment ref="AJ39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39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L39" authorId="1">
      <text>
        <r>
          <rPr>
            <b/>
            <sz val="9"/>
            <color indexed="81"/>
            <rFont val="Tahoma"/>
            <family val="2"/>
          </rPr>
          <t xml:space="preserve">
Puntaje homologable SIMCE</t>
        </r>
      </text>
    </comment>
    <comment ref="AM39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39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  <author>Ebarria</author>
  </authors>
  <commentList>
    <comment ref="AJ39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39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L39" authorId="1">
      <text>
        <r>
          <rPr>
            <b/>
            <sz val="9"/>
            <color indexed="81"/>
            <rFont val="Tahoma"/>
            <family val="2"/>
          </rPr>
          <t xml:space="preserve">
Puntaje homologable SIMCE</t>
        </r>
      </text>
    </comment>
    <comment ref="AM39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N39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<sst xmlns="http://schemas.openxmlformats.org/spreadsheetml/2006/main" count="356" uniqueCount="118">
  <si>
    <t>A</t>
  </si>
  <si>
    <t>Curso</t>
  </si>
  <si>
    <t>Pgtas.</t>
  </si>
  <si>
    <t>Sumatoria puntaje</t>
  </si>
  <si>
    <t>P</t>
  </si>
  <si>
    <t>Prom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</si>
  <si>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</si>
  <si>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</si>
  <si>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</si>
  <si>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</si>
  <si>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</si>
  <si>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</si>
  <si>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</si>
  <si>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</si>
  <si>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PJE</t>
  </si>
  <si>
    <t>Nª de alummos ausentes</t>
  </si>
  <si>
    <t>Nivel</t>
  </si>
  <si>
    <t>Escuela</t>
  </si>
  <si>
    <t>Nota</t>
  </si>
  <si>
    <t>Prom %</t>
  </si>
  <si>
    <t>Total</t>
  </si>
  <si>
    <t>Puntaje Obtenido por item</t>
  </si>
  <si>
    <t>RBD</t>
  </si>
  <si>
    <t>EQUIPO DE MEDICION, UNIDAD SEP DEM PTO. MONTT</t>
  </si>
  <si>
    <t>equipo.medicion.sep@gmail.com</t>
  </si>
  <si>
    <t>Estado: Presente (p o P) Ausente (a o A)</t>
  </si>
  <si>
    <t>TOTAL PJE</t>
  </si>
  <si>
    <t>% LOGRO</t>
  </si>
  <si>
    <t>Porcentaje de logro del grupo de curso por objetivo de aprendizaje</t>
  </si>
  <si>
    <t>Objetivos de aprendizaje</t>
  </si>
  <si>
    <t>Clave</t>
  </si>
  <si>
    <t>B</t>
  </si>
  <si>
    <t>C</t>
  </si>
  <si>
    <t>D</t>
  </si>
  <si>
    <t>Habilidades</t>
  </si>
  <si>
    <t>Porcentaje de logro del grupo de curso por habilidades</t>
  </si>
  <si>
    <t>Homologación Ptje. SIMCE</t>
  </si>
  <si>
    <t>Porcentaje de logro del grupo de curso por indicadores</t>
  </si>
  <si>
    <t>Porcentaje de logro del grupo de curso por pregunta</t>
  </si>
  <si>
    <t>Identificar</t>
  </si>
  <si>
    <t>Reconocer</t>
  </si>
  <si>
    <t>1) Reconocer</t>
  </si>
  <si>
    <t>2) Identificar</t>
  </si>
  <si>
    <t>2° Básico A</t>
  </si>
  <si>
    <t>SEGUNDO AÑO BÁSICO</t>
  </si>
  <si>
    <t>Ubicar</t>
  </si>
  <si>
    <t xml:space="preserve">1) Nombran palabras de uso común en el idioma español usado en Chile, provenientes de las lenguas de los pueblos originarios </t>
  </si>
  <si>
    <t xml:space="preserve">2)  Reconocen el legado indígena y español en diversas expresiones del patrimonio cultural chileno </t>
  </si>
  <si>
    <t xml:space="preserve">3) Narran leyendas tradicionales chilenas y de su región.
</t>
  </si>
  <si>
    <t>4) Identifican en diversas expresiones del patrimonio cultural chileno el legado indígena y español.</t>
  </si>
  <si>
    <t>5) Ubican la capital del país en un mapa de Chile.</t>
  </si>
  <si>
    <t>6) Ubican Chile en el planisferio, en el globo terráqueo y en el mapa de América del Sur.</t>
  </si>
  <si>
    <t>7) Asocian los pueblos originarios con su respectiva ubicación en la zona norte, centro o sur de Chile.</t>
  </si>
  <si>
    <t>1) Distinguir los diversos aportes a la sociedad chilena proveniente de los pueblos originarios (palabras, alimentos, tradiciones, cultura, etc.) y de los españoles (idioma, religión, alimentos, cultura, etc.) y reconocer nuestra sociedad como mestiza.</t>
  </si>
  <si>
    <t>2) Reconocer diversas expresiones del patrimonio cultural del país y de su región, como manifestaciones artísticas, tradiciones folclóricas, leyendas y tradiciones orales, costumbres familiares, creencias, idioma, construcciones, comidas típicas, fiestas, monumentos y sitios históricos.</t>
  </si>
  <si>
    <t>3) Ubicar Chile, Santiago, la propia región y su capital en el globo terráqueo o en mapas, y describir la ubicación relativa de países limítrofes y de otros países de América del Sur, utilizando los puntos cardinales.</t>
  </si>
  <si>
    <t>4) Ubicar en mapas las zonas habitadas por algunos pueblos originarios de Chile, distinguiendo zonas norte, centro y sur.</t>
  </si>
  <si>
    <t xml:space="preserve">5) Conocer, proponer, aplicar y explicar la importancia de algunas normas necesarias para: 
• cuidarse, cuidar a otros y evitar situaciones de riesgo (como seguridad vial, vías de evacuación, adaptaciones para discapacitados, zonas de silencio, etc.)
• organizar un ambiente propicio al aprendizaje y acogedor para todos (por ejemplo, respetar los turnos, cuidar el espacio y las pertenencias comunes y de sus pares, etc.)
 • cuidar el patrimonio y el medioambiente.
</t>
  </si>
  <si>
    <t>6) Identificar la labor que cumplen en beneficio de la comunidad servicios como los medios de transporte y de comunicación y el mercado, y algunas instituciones encargadas de proteger nuestro patrimonio cultural y natural.</t>
  </si>
  <si>
    <t>3) Ubicar</t>
  </si>
  <si>
    <t xml:space="preserve">8) Nombran y aplican algunas normas para la seguridad de todos en la vía pública (mirar ambos lados antes de cruzar, respetar los semáforos, entre otros). </t>
  </si>
  <si>
    <t>9) Identifican diferentes servicios en su comunidad.</t>
  </si>
  <si>
    <r>
      <rPr>
        <b/>
        <sz val="10"/>
        <color indexed="30"/>
        <rFont val="Arial"/>
        <family val="2"/>
      </rPr>
      <t xml:space="preserve">Nº y % Als. en nivel INICIAL </t>
    </r>
    <r>
      <rPr>
        <b/>
        <sz val="10"/>
        <color indexed="17"/>
        <rFont val="Arial"/>
        <family val="2"/>
      </rPr>
      <t>(entre 0 y 49)%</t>
    </r>
  </si>
  <si>
    <r>
      <rPr>
        <b/>
        <sz val="10"/>
        <color indexed="30"/>
        <rFont val="Arial"/>
        <family val="2"/>
      </rPr>
      <t xml:space="preserve">Nº y % Als.   en Nivel    INTERMEDIO </t>
    </r>
    <r>
      <rPr>
        <b/>
        <sz val="10"/>
        <color indexed="17"/>
        <rFont val="Arial"/>
        <family val="2"/>
      </rPr>
      <t>(entre 50 y 79)%</t>
    </r>
  </si>
  <si>
    <r>
      <rPr>
        <b/>
        <sz val="10"/>
        <color indexed="30"/>
        <rFont val="Arial"/>
        <family val="2"/>
      </rPr>
      <t xml:space="preserve">Nº y % Als.   en Nivel  AVANZADO </t>
    </r>
    <r>
      <rPr>
        <b/>
        <sz val="10"/>
        <color indexed="9"/>
        <rFont val="Arial"/>
        <family val="2"/>
      </rPr>
      <t xml:space="preserve">   </t>
    </r>
    <r>
      <rPr>
        <b/>
        <sz val="10"/>
        <color indexed="17"/>
        <rFont val="Arial"/>
        <family val="2"/>
      </rPr>
      <t>(entre 80 y 100)%</t>
    </r>
  </si>
  <si>
    <t>p</t>
  </si>
  <si>
    <t>Vaciado de resultados Prueba de Diagnóstico, Historia 2° básico B, 2014</t>
  </si>
  <si>
    <t>2° Básico B</t>
  </si>
  <si>
    <t>Vaciado de resultados Prueba de Diagnóstico, Historia 2° básico C, 2014</t>
  </si>
  <si>
    <t>2° Básico C</t>
  </si>
  <si>
    <t>22686-6</t>
  </si>
  <si>
    <t>MARZO</t>
  </si>
  <si>
    <t>ESCUELA LAS CAMELIAS</t>
  </si>
  <si>
    <t>EQUIPO DE MEDICION, LAS CAMELIAS</t>
  </si>
  <si>
    <t>ÁGUILA RODRÍGUEZ DANTE EXEQUIEL</t>
  </si>
  <si>
    <t>ALMONACID TORRES MATÍAS ESTEBAN</t>
  </si>
  <si>
    <t>ALVARADO PÉREZ CRISTÓBAL ANDRÉS</t>
  </si>
  <si>
    <t>ÁLVAREZ CÁRDENAS BENJAMÍN ARMANDO</t>
  </si>
  <si>
    <t>ARCOS LEAL ELIZABETH CONSTANZA</t>
  </si>
  <si>
    <t>ARIAS IBÁÑEZ BASTIÁN ALEJANDRO</t>
  </si>
  <si>
    <t>AYANCÁN VALLE ROSA PASCAL</t>
  </si>
  <si>
    <t>BARRIENTOS VEGA BENJAMÍN ALEJANDRO</t>
  </si>
  <si>
    <t>CÁRCAMO SALAZAR JOSTIN STEVEN</t>
  </si>
  <si>
    <t>CARRERA MUÑOZ SIDRIT FRANSHESKA</t>
  </si>
  <si>
    <t>CARRILLO ORTEGA JAVIERA IGNACIA</t>
  </si>
  <si>
    <t>CHÁVEZ INAI KEVIN NICOLÁS</t>
  </si>
  <si>
    <t>CORONADO CÁRDENAS MATÍAS ANDRÉS</t>
  </si>
  <si>
    <t>DELGADO SEPÚLVEDA LINDA THAIS</t>
  </si>
  <si>
    <t>DÍAZ PARDO AMILI ESTEFANÍA</t>
  </si>
  <si>
    <t>ESPINOZA ANGULO IAN DARÍO</t>
  </si>
  <si>
    <t>FERNÁNDEZ BOHLE GABRIELA ABIGAIL</t>
  </si>
  <si>
    <t>GUERRERO RODRÍGUEZ BENJAMÍN ANDRÉS</t>
  </si>
  <si>
    <t>HERNÁNDEZ GALLARDO JONATAN ALEJANDRO</t>
  </si>
  <si>
    <t>IBÁÑEZ BOBADILLA SIMÓN MATEO</t>
  </si>
  <si>
    <t>LLANQUILEF TORRES SCARLET BRUXELL</t>
  </si>
  <si>
    <t>MALDONADO MANCILLA JUAN ESTEBAN</t>
  </si>
  <si>
    <t>MANRÍQUEZ TOBAR JOSÉ LUIS ESTEBAN</t>
  </si>
  <si>
    <t>MANSILLA VEGA GENESIS SAMYRA</t>
  </si>
  <si>
    <t>MAYORGA COFRÉ NEITHAN MATTHEW JADIEL</t>
  </si>
  <si>
    <t>MUÑOZ VEJAR AILYN ALEJANDRA</t>
  </si>
  <si>
    <t>OJEDA ARANEDA MÁXIMO ALEXANDER</t>
  </si>
  <si>
    <t>OJEDA QUINTUL ANGELO AXEL FERNANDO</t>
  </si>
  <si>
    <t>OJEDA SERÓN CARLA HANAIS</t>
  </si>
  <si>
    <t>PAILLACAR SOTO KRISTEL ERMELINDA ANALLELY</t>
  </si>
  <si>
    <t>PINDA MOLINA BRITANY FERNANDA</t>
  </si>
  <si>
    <t>RETAMAL GUICHAMAN VICTORIA ESPERANZA</t>
  </si>
  <si>
    <t>SANTANA JAQUES MAICHOL JOHANI</t>
  </si>
  <si>
    <t>SEGUEL OBANDO ESTER BELÉN</t>
  </si>
  <si>
    <t>SILVA PERALTA MARTINA PASCAL</t>
  </si>
  <si>
    <t>SILVA SIERPE FERNANDA ALEXIEL</t>
  </si>
  <si>
    <t>SOTO SOTO BAYRON MARCELO</t>
  </si>
  <si>
    <t>TOLEDO MARIHUÁN ANGEL NICOLÁS</t>
  </si>
  <si>
    <t>TRIVIÑO DÍAZ CELSO RODRIGO</t>
  </si>
  <si>
    <t>TRUJILLO ALVARADO DIEGO ALAINS ALEJANDRO</t>
  </si>
  <si>
    <t>URETA HIDALGO MANUEL IGNACIO</t>
  </si>
  <si>
    <t>VELÁSQUEZ YEFI YONATAN ISRAEL</t>
  </si>
  <si>
    <t>ZÚÑIGA TORREALBA JIAN FRANCO</t>
  </si>
  <si>
    <t>Vaciado de resultados Prueba de Diagnóstico, Historia 2° básico A,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</si>
</sst>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9"/>
      <color indexed="81"/>
      <name val="Tahoma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" fillId="3" borderId="10" xfId="0" applyNumberFormat="1" applyFont="1" applyFill="1" applyBorder="1" applyAlignment="1">
      <alignment horizontal="center" vertical="distributed" wrapText="1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3" fillId="0" borderId="5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2" fillId="0" borderId="6" xfId="0" applyNumberFormat="1" applyFont="1" applyFill="1" applyBorder="1" applyAlignment="1">
      <alignment horizontal="center" wrapText="1"/>
    </xf>
    <xf numFmtId="0" fontId="14" fillId="0" borderId="6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1" fillId="2" borderId="8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5" fillId="5" borderId="3" xfId="0" applyNumberFormat="1" applyFont="1" applyFill="1" applyBorder="1" applyAlignment="1">
      <alignment horizontal="center" vertical="distributed" wrapText="1"/>
    </xf>
    <xf numFmtId="0" fontId="16" fillId="0" borderId="5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11" fillId="3" borderId="10" xfId="0" applyNumberFormat="1" applyFont="1" applyFill="1" applyBorder="1" applyAlignment="1">
      <alignment horizontal="center" vertical="distributed"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 wrapText="1"/>
    </xf>
    <xf numFmtId="0" fontId="24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distributed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/>
      <protection locked="0"/>
    </xf>
    <xf numFmtId="0" fontId="18" fillId="0" borderId="3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25" fillId="0" borderId="3" xfId="0" applyNumberFormat="1" applyFont="1" applyFill="1" applyBorder="1" applyAlignment="1">
      <alignment horizontal="center"/>
    </xf>
    <xf numFmtId="164" fontId="26" fillId="0" borderId="3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wrapText="1"/>
    </xf>
    <xf numFmtId="0" fontId="24" fillId="0" borderId="0" xfId="0" applyFont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4" fillId="0" borderId="0" xfId="0" applyFont="1" applyBorder="1">
      <alignment vertical="center"/>
    </xf>
    <xf numFmtId="1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left" vertical="distributed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distributed"/>
    </xf>
    <xf numFmtId="0" fontId="2" fillId="0" borderId="16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17" fillId="0" borderId="7" xfId="0" applyNumberFormat="1" applyFont="1" applyFill="1" applyBorder="1" applyAlignment="1">
      <alignment horizontal="left" vertical="distributed" wrapText="1"/>
    </xf>
    <xf numFmtId="0" fontId="17" fillId="0" borderId="6" xfId="0" applyNumberFormat="1" applyFont="1" applyFill="1" applyBorder="1" applyAlignment="1">
      <alignment horizontal="left" vertical="distributed" wrapText="1"/>
    </xf>
    <xf numFmtId="0" fontId="17" fillId="0" borderId="17" xfId="0" applyNumberFormat="1" applyFont="1" applyFill="1" applyBorder="1" applyAlignment="1">
      <alignment horizontal="left" vertical="distributed" wrapText="1"/>
    </xf>
    <xf numFmtId="0" fontId="17" fillId="0" borderId="5" xfId="0" applyNumberFormat="1" applyFont="1" applyFill="1" applyBorder="1" applyAlignment="1">
      <alignment horizontal="left" vertical="distributed" wrapText="1"/>
    </xf>
    <xf numFmtId="0" fontId="17" fillId="0" borderId="0" xfId="0" applyNumberFormat="1" applyFont="1" applyFill="1" applyBorder="1" applyAlignment="1">
      <alignment horizontal="left" vertical="distributed" wrapText="1"/>
    </xf>
    <xf numFmtId="0" fontId="17" fillId="0" borderId="2" xfId="0" applyNumberFormat="1" applyFont="1" applyFill="1" applyBorder="1" applyAlignment="1">
      <alignment horizontal="left" vertical="distributed" wrapText="1"/>
    </xf>
    <xf numFmtId="0" fontId="17" fillId="0" borderId="9" xfId="0" applyNumberFormat="1" applyFont="1" applyFill="1" applyBorder="1" applyAlignment="1">
      <alignment horizontal="left" vertical="distributed" wrapText="1"/>
    </xf>
    <xf numFmtId="0" fontId="17" fillId="0" borderId="1" xfId="0" applyNumberFormat="1" applyFont="1" applyFill="1" applyBorder="1" applyAlignment="1">
      <alignment horizontal="left" vertical="distributed" wrapText="1"/>
    </xf>
    <xf numFmtId="0" fontId="17" fillId="0" borderId="18" xfId="0" applyNumberFormat="1" applyFont="1" applyFill="1" applyBorder="1" applyAlignment="1">
      <alignment horizontal="left" vertical="distributed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/>
    </xf>
    <xf numFmtId="0" fontId="3" fillId="0" borderId="19" xfId="0" applyNumberFormat="1" applyFont="1" applyFill="1" applyBorder="1" applyAlignment="1" applyProtection="1">
      <alignment horizontal="left"/>
      <protection locked="0"/>
    </xf>
    <xf numFmtId="0" fontId="3" fillId="0" borderId="20" xfId="0" applyNumberFormat="1" applyFont="1" applyFill="1" applyBorder="1" applyAlignment="1" applyProtection="1">
      <alignment horizontal="left"/>
      <protection locked="0"/>
    </xf>
    <xf numFmtId="0" fontId="2" fillId="0" borderId="19" xfId="0" applyNumberFormat="1" applyFont="1" applyFill="1" applyBorder="1" applyAlignment="1">
      <alignment horizontal="left"/>
    </xf>
    <xf numFmtId="0" fontId="2" fillId="0" borderId="20" xfId="0" applyNumberFormat="1" applyFont="1" applyFill="1" applyBorder="1" applyAlignment="1">
      <alignment horizontal="left"/>
    </xf>
    <xf numFmtId="0" fontId="1" fillId="5" borderId="21" xfId="0" applyNumberFormat="1" applyFont="1" applyFill="1" applyBorder="1" applyAlignment="1">
      <alignment horizontal="center" vertical="distributed" wrapText="1"/>
    </xf>
    <xf numFmtId="0" fontId="1" fillId="5" borderId="4" xfId="0" applyNumberFormat="1" applyFont="1" applyFill="1" applyBorder="1" applyAlignment="1">
      <alignment horizontal="center" vertical="distributed" wrapText="1"/>
    </xf>
    <xf numFmtId="0" fontId="1" fillId="5" borderId="10" xfId="0" applyNumberFormat="1" applyFont="1" applyFill="1" applyBorder="1" applyAlignment="1">
      <alignment horizontal="center" vertical="distributed"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6" borderId="19" xfId="0" applyNumberFormat="1" applyFont="1" applyFill="1" applyBorder="1" applyAlignment="1">
      <alignment horizontal="center"/>
    </xf>
    <xf numFmtId="0" fontId="1" fillId="6" borderId="8" xfId="0" applyNumberFormat="1" applyFont="1" applyFill="1" applyBorder="1" applyAlignment="1">
      <alignment horizontal="center"/>
    </xf>
    <xf numFmtId="0" fontId="1" fillId="6" borderId="20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6" borderId="21" xfId="0" applyNumberFormat="1" applyFont="1" applyFill="1" applyBorder="1" applyAlignment="1">
      <alignment horizontal="center" vertical="distributed" wrapText="1"/>
    </xf>
    <xf numFmtId="0" fontId="1" fillId="6" borderId="4" xfId="0" applyNumberFormat="1" applyFont="1" applyFill="1" applyBorder="1" applyAlignment="1">
      <alignment horizontal="center" vertical="distributed" wrapText="1"/>
    </xf>
    <xf numFmtId="0" fontId="1" fillId="6" borderId="10" xfId="0" applyNumberFormat="1" applyFont="1" applyFill="1" applyBorder="1" applyAlignment="1">
      <alignment horizontal="center" vertical="distributed" wrapText="1"/>
    </xf>
    <xf numFmtId="0" fontId="1" fillId="8" borderId="21" xfId="0" applyNumberFormat="1" applyFont="1" applyFill="1" applyBorder="1" applyAlignment="1">
      <alignment horizontal="center" vertical="distributed" wrapText="1"/>
    </xf>
    <xf numFmtId="0" fontId="1" fillId="8" borderId="4" xfId="0" applyNumberFormat="1" applyFont="1" applyFill="1" applyBorder="1" applyAlignment="1">
      <alignment horizontal="center" vertical="distributed" wrapText="1"/>
    </xf>
    <xf numFmtId="0" fontId="1" fillId="8" borderId="10" xfId="0" applyNumberFormat="1" applyFont="1" applyFill="1" applyBorder="1" applyAlignment="1">
      <alignment horizontal="center" vertical="distributed" wrapText="1"/>
    </xf>
    <xf numFmtId="0" fontId="1" fillId="5" borderId="3" xfId="0" applyNumberFormat="1" applyFont="1" applyFill="1" applyBorder="1" applyAlignment="1">
      <alignment horizontal="center" vertical="distributed" wrapText="1"/>
    </xf>
    <xf numFmtId="0" fontId="2" fillId="0" borderId="0" xfId="0" applyNumberFormat="1" applyFont="1" applyFill="1" applyAlignment="1">
      <alignment horizontal="left"/>
    </xf>
    <xf numFmtId="0" fontId="29" fillId="9" borderId="21" xfId="0" applyNumberFormat="1" applyFont="1" applyFill="1" applyBorder="1" applyAlignment="1">
      <alignment horizontal="center" vertical="center" wrapText="1"/>
    </xf>
    <xf numFmtId="0" fontId="29" fillId="9" borderId="4" xfId="0" applyNumberFormat="1" applyFont="1" applyFill="1" applyBorder="1" applyAlignment="1">
      <alignment horizontal="center" vertical="center" wrapText="1"/>
    </xf>
    <xf numFmtId="0" fontId="29" fillId="9" borderId="10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7"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/>
        <i val="0"/>
        <strike val="0"/>
        <color rgb="FFFF0000"/>
      </font>
    </dxf>
    <dxf>
      <font>
        <b/>
        <i val="0"/>
        <strike val="0"/>
        <color rgb="FF0070C0"/>
      </font>
    </dxf>
    <dxf>
      <font>
        <strike val="0"/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objetivos de aprendizaje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2º básico A,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2405915238723954"/>
          <c:y val="3.1531329901591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977069812028136"/>
          <c:w val="0.71553370971210051"/>
          <c:h val="0.56603429244241665"/>
        </c:manualLayout>
      </c:layout>
      <c:barChart>
        <c:barDir val="col"/>
        <c:grouping val="clustered"/>
        <c:varyColors val="0"/>
        <c:ser>
          <c:idx val="0"/>
          <c:order val="0"/>
          <c:tx>
            <c:v>Objetivos de Aprendizajes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A'!$F$96:$P$96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52352"/>
        <c:axId val="126044992"/>
      </c:barChart>
      <c:catAx>
        <c:axId val="1660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objetivos de aprendizaje</a:t>
                </a:r>
              </a:p>
            </c:rich>
          </c:tx>
          <c:layout>
            <c:manualLayout>
              <c:xMode val="edge"/>
              <c:yMode val="edge"/>
              <c:x val="0.31651668085839213"/>
              <c:y val="0.892610090405365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04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449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Porcentajes</a:t>
                </a:r>
              </a:p>
            </c:rich>
          </c:tx>
          <c:layout>
            <c:manualLayout>
              <c:xMode val="edge"/>
              <c:yMode val="edge"/>
              <c:x val="2.4502508267875995E-2"/>
              <c:y val="0.45946082321105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052352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26744864668343"/>
          <c:y val="0.49921748153573831"/>
          <c:w val="0.18505767580996479"/>
          <c:h val="5.0574918445271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indicadores
Diagnóstico de Historia 2º básico A, 2014</a:t>
            </a:r>
          </a:p>
        </c:rich>
      </c:tx>
      <c:layout>
        <c:manualLayout>
          <c:xMode val="edge"/>
          <c:yMode val="edge"/>
          <c:x val="0.34615984666558236"/>
          <c:y val="4.8364968871644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597709677745238"/>
          <c:h val="0.57488058310825951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A'!$F$94:$V$94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53376"/>
        <c:axId val="126046144"/>
      </c:barChart>
      <c:catAx>
        <c:axId val="16605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38625985846544397"/>
              <c:y val="0.9088751949484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04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461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2.4427626984051053E-2"/>
              <c:y val="0.441247923719679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053376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471378957338708"/>
          <c:y val="0.5096628501147501"/>
          <c:w val="0.97471410848856521"/>
          <c:h val="0.56763411819899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</a:t>
            </a: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2º básico A, 2014</a:t>
            </a:r>
            <a:endParaRPr lang="es-ES"/>
          </a:p>
        </c:rich>
      </c:tx>
      <c:layout>
        <c:manualLayout>
          <c:xMode val="edge"/>
          <c:yMode val="edge"/>
          <c:x val="0.31465630898701763"/>
          <c:y val="3.2098942177682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3704120588038E-2"/>
          <c:y val="0.27160559318478295"/>
          <c:w val="0.79422010150610856"/>
          <c:h val="0.55802603690691766"/>
        </c:manualLayout>
      </c:layout>
      <c:barChart>
        <c:barDir val="col"/>
        <c:grouping val="clustered"/>
        <c:varyColors val="0"/>
        <c:ser>
          <c:idx val="0"/>
          <c:order val="0"/>
          <c:tx>
            <c:v>Habilidades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A'!$F$98:$J$98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53888"/>
        <c:axId val="126048448"/>
      </c:barChart>
      <c:catAx>
        <c:axId val="16605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Habilidades</a:t>
                </a:r>
              </a:p>
            </c:rich>
          </c:tx>
          <c:layout>
            <c:manualLayout>
              <c:xMode val="edge"/>
              <c:yMode val="edge"/>
              <c:x val="0.41271687192947032"/>
              <c:y val="0.9061749099544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0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484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8497175032608105E-2"/>
              <c:y val="0.454322073377191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053888"/>
        <c:crosses val="autoZero"/>
        <c:crossBetween val="between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017372828396457"/>
          <c:y val="0.52345843133244707"/>
          <c:w val="0.99075179705100969"/>
          <c:h val="0.577779822976673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Historia 2ºA, año 2014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'2º básico A'!$AP$40:$AR$40</c:f>
            </c:numRef>
          </c:val>
        </c:ser>
        <c:ser>
          <c:idx val="1"/>
          <c:order val="1"/>
          <c:invertIfNegative val="0"/>
          <c:cat>
            <c:strRef>
              <c:f>'2º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'2º básico A'!$AP$41:$AR$41</c:f>
            </c:numRef>
          </c:val>
        </c:ser>
        <c:ser>
          <c:idx val="2"/>
          <c:order val="2"/>
          <c:invertIfNegative val="0"/>
          <c:cat>
            <c:strRef>
              <c:f>'2º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'2º básico A'!$AP$42:$AR$42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'2º básico A'!$AP$44:$AR$44</c:f>
              <c:numCache>
                <c:formatCode>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6054400"/>
        <c:axId val="193183744"/>
      </c:barChart>
      <c:catAx>
        <c:axId val="16605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183744"/>
        <c:crosses val="autoZero"/>
        <c:auto val="1"/>
        <c:lblAlgn val="ctr"/>
        <c:lblOffset val="100"/>
        <c:noMultiLvlLbl val="0"/>
      </c:catAx>
      <c:valAx>
        <c:axId val="19318374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6054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Historia 2ºB, año 2014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'2º básico A'!$AP$40:$AR$40</c:f>
            </c:numRef>
          </c:val>
        </c:ser>
        <c:ser>
          <c:idx val="1"/>
          <c:order val="1"/>
          <c:invertIfNegative val="0"/>
          <c:cat>
            <c:strRef>
              <c:f>'2º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'2º básico A'!$AP$41:$AR$41</c:f>
            </c:numRef>
          </c:val>
        </c:ser>
        <c:ser>
          <c:idx val="2"/>
          <c:order val="2"/>
          <c:invertIfNegative val="0"/>
          <c:cat>
            <c:strRef>
              <c:f>'2º básico B'!$AP$39:$AR$39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'2º básico B'!$AP$42:$AR$42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B'!$AP$39:$AR$39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'2º básico B'!$AP$44:$AR$44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3478144"/>
        <c:axId val="193187776"/>
      </c:barChart>
      <c:catAx>
        <c:axId val="1934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187776"/>
        <c:crosses val="autoZero"/>
        <c:auto val="1"/>
        <c:lblAlgn val="ctr"/>
        <c:lblOffset val="100"/>
        <c:noMultiLvlLbl val="0"/>
      </c:catAx>
      <c:valAx>
        <c:axId val="19318777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4781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Historia 2ºC, año 2014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'2º básico A'!$AP$40:$AR$40</c:f>
            </c:numRef>
          </c:val>
        </c:ser>
        <c:ser>
          <c:idx val="1"/>
          <c:order val="1"/>
          <c:invertIfNegative val="0"/>
          <c:cat>
            <c:strRef>
              <c:f>'2º básico A'!$AP$39:$AR$39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'2º básico A'!$AP$41:$AR$41</c:f>
            </c:numRef>
          </c:val>
        </c:ser>
        <c:ser>
          <c:idx val="2"/>
          <c:order val="2"/>
          <c:invertIfNegative val="0"/>
          <c:cat>
            <c:strRef>
              <c:f>'2º básico C'!$AP$39:$AR$39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'2º básico C'!$AP$42:$AR$42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C'!$AP$39:$AR$39</c:f>
              <c:strCache>
                <c:ptCount val="3"/>
                <c:pt idx="0">
                  <c:v>Nº y % Als. en nivel INICIAL (entre 0 y 49)%</c:v>
                </c:pt>
                <c:pt idx="1">
                  <c:v>Nº y % Als.   en Nivel    INTERMEDIO (entre 50 y 79)%</c:v>
                </c:pt>
                <c:pt idx="2">
                  <c:v>Nº y % Als.   en Nivel  AVANZADO    (entre 80 y 100)%</c:v>
                </c:pt>
              </c:strCache>
            </c:strRef>
          </c:cat>
          <c:val>
            <c:numRef>
              <c:f>'2º básico C'!$AP$44:$AR$44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9429120"/>
        <c:axId val="193191232"/>
      </c:barChart>
      <c:catAx>
        <c:axId val="19942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191232"/>
        <c:crosses val="autoZero"/>
        <c:auto val="1"/>
        <c:lblAlgn val="ctr"/>
        <c:lblOffset val="100"/>
        <c:noMultiLvlLbl val="0"/>
      </c:catAx>
      <c:valAx>
        <c:axId val="19319123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94291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771525</xdr:colOff>
      <xdr:row>25</xdr:row>
      <xdr:rowOff>28575</xdr:rowOff>
    </xdr:from>
    <xdr:to>
      <xdr:col>59</xdr:col>
      <xdr:colOff>180975</xdr:colOff>
      <xdr:row>41</xdr:row>
      <xdr:rowOff>485775</xdr:rowOff>
    </xdr:to>
    <xdr:graphicFrame macro="">
      <xdr:nvGraphicFramePr>
        <xdr:cNvPr id="245095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771525</xdr:colOff>
      <xdr:row>1</xdr:row>
      <xdr:rowOff>57150</xdr:rowOff>
    </xdr:from>
    <xdr:to>
      <xdr:col>59</xdr:col>
      <xdr:colOff>180975</xdr:colOff>
      <xdr:row>23</xdr:row>
      <xdr:rowOff>104775</xdr:rowOff>
    </xdr:to>
    <xdr:graphicFrame macro="">
      <xdr:nvGraphicFramePr>
        <xdr:cNvPr id="245095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847725</xdr:colOff>
      <xdr:row>43</xdr:row>
      <xdr:rowOff>133350</xdr:rowOff>
    </xdr:from>
    <xdr:to>
      <xdr:col>59</xdr:col>
      <xdr:colOff>219075</xdr:colOff>
      <xdr:row>71</xdr:row>
      <xdr:rowOff>0</xdr:rowOff>
    </xdr:to>
    <xdr:graphicFrame macro="">
      <xdr:nvGraphicFramePr>
        <xdr:cNvPr id="2450959" name="Gráfico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0</xdr:colOff>
      <xdr:row>44</xdr:row>
      <xdr:rowOff>85725</xdr:rowOff>
    </xdr:from>
    <xdr:to>
      <xdr:col>46</xdr:col>
      <xdr:colOff>600075</xdr:colOff>
      <xdr:row>71</xdr:row>
      <xdr:rowOff>9525</xdr:rowOff>
    </xdr:to>
    <xdr:graphicFrame macro="">
      <xdr:nvGraphicFramePr>
        <xdr:cNvPr id="245096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771525</xdr:colOff>
      <xdr:row>25</xdr:row>
      <xdr:rowOff>28575</xdr:rowOff>
    </xdr:from>
    <xdr:to>
      <xdr:col>59</xdr:col>
      <xdr:colOff>180975</xdr:colOff>
      <xdr:row>42</xdr:row>
      <xdr:rowOff>0</xdr:rowOff>
    </xdr:to>
    <xdr:pic>
      <xdr:nvPicPr>
        <xdr:cNvPr id="2450963" name="Object 3603"/>
        <xdr:cNvPicPr preferRelativeResize="0">
          <a:picLocks noRot="1"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6450" y="4410075"/>
          <a:ext cx="7839075" cy="36861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116417</xdr:rowOff>
    </xdr:from>
    <xdr:to>
      <xdr:col>2</xdr:col>
      <xdr:colOff>63955</xdr:colOff>
      <xdr:row>3</xdr:row>
      <xdr:rowOff>31750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6417"/>
          <a:ext cx="339122" cy="39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44</xdr:row>
      <xdr:rowOff>85725</xdr:rowOff>
    </xdr:from>
    <xdr:to>
      <xdr:col>46</xdr:col>
      <xdr:colOff>600075</xdr:colOff>
      <xdr:row>71</xdr:row>
      <xdr:rowOff>9525</xdr:rowOff>
    </xdr:to>
    <xdr:graphicFrame macro="">
      <xdr:nvGraphicFramePr>
        <xdr:cNvPr id="279965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114300</xdr:rowOff>
    </xdr:from>
    <xdr:to>
      <xdr:col>2</xdr:col>
      <xdr:colOff>123825</xdr:colOff>
      <xdr:row>4</xdr:row>
      <xdr:rowOff>85725</xdr:rowOff>
    </xdr:to>
    <xdr:pic>
      <xdr:nvPicPr>
        <xdr:cNvPr id="279965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400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85725</xdr:colOff>
      <xdr:row>0</xdr:row>
      <xdr:rowOff>0</xdr:rowOff>
    </xdr:from>
    <xdr:to>
      <xdr:col>17</xdr:col>
      <xdr:colOff>85725</xdr:colOff>
      <xdr:row>4</xdr:row>
      <xdr:rowOff>142875</xdr:rowOff>
    </xdr:to>
    <xdr:pic>
      <xdr:nvPicPr>
        <xdr:cNvPr id="2799658" name="3 Imagen" descr="logo SE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1085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44</xdr:row>
      <xdr:rowOff>85725</xdr:rowOff>
    </xdr:from>
    <xdr:to>
      <xdr:col>46</xdr:col>
      <xdr:colOff>600075</xdr:colOff>
      <xdr:row>71</xdr:row>
      <xdr:rowOff>9525</xdr:rowOff>
    </xdr:to>
    <xdr:graphicFrame macro="">
      <xdr:nvGraphicFramePr>
        <xdr:cNvPr id="280068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114300</xdr:rowOff>
    </xdr:from>
    <xdr:to>
      <xdr:col>2</xdr:col>
      <xdr:colOff>123825</xdr:colOff>
      <xdr:row>4</xdr:row>
      <xdr:rowOff>85725</xdr:rowOff>
    </xdr:to>
    <xdr:pic>
      <xdr:nvPicPr>
        <xdr:cNvPr id="2800681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400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85725</xdr:colOff>
      <xdr:row>0</xdr:row>
      <xdr:rowOff>0</xdr:rowOff>
    </xdr:from>
    <xdr:to>
      <xdr:col>17</xdr:col>
      <xdr:colOff>85725</xdr:colOff>
      <xdr:row>4</xdr:row>
      <xdr:rowOff>142875</xdr:rowOff>
    </xdr:to>
    <xdr:pic>
      <xdr:nvPicPr>
        <xdr:cNvPr id="2800682" name="3 Imagen" descr="logo SE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1085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quipo.medicion.sep@g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quipo.medicion.sep@gmail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indexed="14"/>
    <pageSetUpPr fitToPage="1"/>
  </sheetPr>
  <dimension ref="A2:BL98"/>
  <sheetViews>
    <sheetView showGridLines="0" tabSelected="1" topLeftCell="B22" zoomScale="90" zoomScaleNormal="90" workbookViewId="0">
      <pane xSplit="1" topLeftCell="C1" activePane="topRight" state="frozen"/>
      <selection activeCell="B1" sqref="B1"/>
      <selection pane="topRight" activeCell="X44" sqref="X44"/>
    </sheetView>
  </sheetViews>
  <sheetFormatPr baseColWidth="10" defaultColWidth="9.140625" defaultRowHeight="12.75" customHeight="1" x14ac:dyDescent="0.2"/>
  <cols>
    <col min="1" max="1" width="9.5703125" hidden="1" customWidth="1"/>
    <col min="2" max="2" width="5.570312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5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7.85546875" customWidth="1"/>
    <col min="37" max="37" width="8" customWidth="1"/>
    <col min="38" max="38" width="14.85546875" hidden="1" customWidth="1"/>
    <col min="39" max="39" width="8.140625" customWidth="1"/>
    <col min="40" max="40" width="12" customWidth="1"/>
    <col min="41" max="41" width="0.5703125" style="75" customWidth="1"/>
    <col min="42" max="42" width="14.140625" style="75" customWidth="1"/>
    <col min="43" max="43" width="16.85546875" style="75" customWidth="1"/>
    <col min="44" max="44" width="14.140625" style="75" customWidth="1"/>
    <col min="45" max="45" width="0.5703125" style="75" customWidth="1"/>
    <col min="46" max="48" width="17.42578125" customWidth="1"/>
    <col min="49" max="49" width="13.42578125" customWidth="1"/>
    <col min="50" max="50" width="5.5703125" customWidth="1"/>
    <col min="57" max="57" width="5.42578125" customWidth="1"/>
    <col min="58" max="60" width="6.140625" customWidth="1"/>
    <col min="61" max="61" width="3" bestFit="1" customWidth="1"/>
    <col min="62" max="62" width="25" customWidth="1"/>
  </cols>
  <sheetData>
    <row r="2" spans="1:49" ht="12.75" customHeight="1" x14ac:dyDescent="0.2">
      <c r="C2" s="159" t="s">
        <v>73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28"/>
    </row>
    <row r="3" spans="1:49" ht="12.75" customHeight="1" x14ac:dyDescent="0.2">
      <c r="C3" s="183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9"/>
    </row>
    <row r="4" spans="1:49" ht="12.75" customHeight="1" x14ac:dyDescent="0.2">
      <c r="C4" s="1"/>
      <c r="D4" s="1"/>
      <c r="E4" s="1"/>
      <c r="F4" s="1"/>
      <c r="G4" s="32"/>
      <c r="H4" s="1"/>
      <c r="I4" s="1"/>
      <c r="J4" s="1"/>
      <c r="K4" s="1"/>
      <c r="L4" s="1"/>
      <c r="M4" s="1"/>
      <c r="N4" s="1"/>
      <c r="O4" s="1"/>
    </row>
    <row r="5" spans="1:49" ht="12.75" customHeight="1" x14ac:dyDescent="0.2">
      <c r="C5" s="185" t="s">
        <v>117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"/>
    </row>
    <row r="6" spans="1:49" ht="12.75" customHeight="1" x14ac:dyDescent="0.2">
      <c r="C6" s="2"/>
      <c r="D6" s="2"/>
      <c r="E6" s="23"/>
      <c r="F6" s="2"/>
      <c r="G6" s="33"/>
      <c r="H6" s="2"/>
      <c r="I6" s="21"/>
      <c r="L6" s="2"/>
      <c r="M6" s="2"/>
      <c r="N6" s="23"/>
      <c r="O6" s="23"/>
      <c r="P6" s="2"/>
      <c r="Q6" s="21"/>
    </row>
    <row r="7" spans="1:49" ht="12.75" customHeight="1" x14ac:dyDescent="0.2">
      <c r="B7" s="3"/>
      <c r="C7" s="4" t="s">
        <v>17</v>
      </c>
      <c r="D7" s="160" t="s">
        <v>72</v>
      </c>
      <c r="E7" s="160"/>
      <c r="F7" s="160"/>
      <c r="G7" s="160"/>
      <c r="H7" s="160"/>
      <c r="I7" s="38"/>
      <c r="J7" s="63"/>
      <c r="K7" s="3"/>
      <c r="L7" s="7" t="s">
        <v>22</v>
      </c>
      <c r="M7" s="7"/>
      <c r="N7" s="161" t="s">
        <v>70</v>
      </c>
      <c r="O7" s="161"/>
      <c r="P7" s="161"/>
      <c r="Q7" s="40"/>
      <c r="R7" s="21"/>
      <c r="S7" s="21"/>
    </row>
    <row r="8" spans="1:49" ht="12.75" customHeight="1" x14ac:dyDescent="0.2">
      <c r="B8" s="3"/>
      <c r="C8" s="4" t="s">
        <v>1</v>
      </c>
      <c r="D8" s="162" t="s">
        <v>43</v>
      </c>
      <c r="E8" s="162"/>
      <c r="F8" s="162"/>
      <c r="G8" s="162"/>
      <c r="H8" s="162"/>
      <c r="I8" s="54"/>
      <c r="J8" s="82" t="s">
        <v>0</v>
      </c>
      <c r="K8" s="39"/>
      <c r="L8" s="41"/>
      <c r="M8" s="41"/>
      <c r="N8" s="41"/>
      <c r="O8" s="41"/>
      <c r="P8" s="42"/>
      <c r="Q8" s="43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5"/>
      <c r="AG8" s="44"/>
      <c r="AH8" s="44"/>
      <c r="AI8" s="44"/>
    </row>
    <row r="9" spans="1:49" ht="12.75" customHeight="1" x14ac:dyDescent="0.2">
      <c r="B9" s="3"/>
      <c r="C9" s="4" t="s">
        <v>6</v>
      </c>
      <c r="D9" s="163" t="s">
        <v>71</v>
      </c>
      <c r="E9" s="164"/>
      <c r="F9" s="164"/>
      <c r="G9" s="164"/>
      <c r="H9" s="165"/>
      <c r="I9" s="55"/>
      <c r="J9" s="82" t="s">
        <v>31</v>
      </c>
      <c r="K9" s="39"/>
      <c r="L9" s="45"/>
      <c r="M9" s="45"/>
      <c r="N9" s="45"/>
      <c r="O9" s="45"/>
      <c r="P9" s="46"/>
      <c r="Q9" s="4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5"/>
      <c r="AG9" s="44"/>
      <c r="AH9" s="44"/>
      <c r="AI9" s="44"/>
    </row>
    <row r="10" spans="1:49" ht="12.75" customHeight="1" x14ac:dyDescent="0.2">
      <c r="B10" s="3"/>
      <c r="C10" s="166" t="s">
        <v>11</v>
      </c>
      <c r="D10" s="167"/>
      <c r="E10" s="168"/>
      <c r="F10" s="169">
        <v>43</v>
      </c>
      <c r="G10" s="170"/>
      <c r="H10" s="171"/>
      <c r="I10" s="56"/>
      <c r="J10" s="82" t="s">
        <v>32</v>
      </c>
      <c r="K10" s="39"/>
      <c r="L10" s="45"/>
      <c r="M10" s="45"/>
      <c r="N10" s="45"/>
      <c r="O10" s="45"/>
      <c r="P10" s="46"/>
      <c r="Q10" s="46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5"/>
      <c r="AG10" s="44"/>
      <c r="AH10" s="44"/>
      <c r="AI10" s="44"/>
    </row>
    <row r="11" spans="1:49" ht="12.75" customHeight="1" x14ac:dyDescent="0.2">
      <c r="B11" s="3"/>
      <c r="C11" s="166" t="s">
        <v>9</v>
      </c>
      <c r="D11" s="167"/>
      <c r="E11" s="168"/>
      <c r="F11" s="172">
        <f>COUNTIF(E43:E89,"=P")</f>
        <v>1</v>
      </c>
      <c r="G11" s="173"/>
      <c r="H11" s="174"/>
      <c r="I11" s="57"/>
      <c r="J11" s="82" t="s">
        <v>33</v>
      </c>
      <c r="K11" s="39"/>
      <c r="L11" s="45"/>
      <c r="M11" s="45"/>
      <c r="N11" s="45"/>
      <c r="O11" s="45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5"/>
      <c r="AG11" s="44"/>
      <c r="AH11" s="44"/>
      <c r="AI11" s="44"/>
      <c r="AJ11" s="44"/>
      <c r="AK11" s="44"/>
      <c r="AL11" s="44"/>
      <c r="AM11" s="44"/>
      <c r="AN11" s="44"/>
      <c r="AO11" s="76"/>
      <c r="AP11" s="76"/>
      <c r="AQ11" s="76"/>
      <c r="AR11" s="76"/>
    </row>
    <row r="12" spans="1:49" ht="12.75" customHeight="1" x14ac:dyDescent="0.2">
      <c r="B12" s="3"/>
      <c r="C12" s="166" t="s">
        <v>15</v>
      </c>
      <c r="D12" s="167"/>
      <c r="E12" s="168"/>
      <c r="F12" s="172">
        <f>F10-F11</f>
        <v>42</v>
      </c>
      <c r="G12" s="173"/>
      <c r="H12" s="174"/>
      <c r="I12" s="57"/>
      <c r="J12" s="64"/>
      <c r="K12" s="39"/>
      <c r="L12" s="45"/>
      <c r="M12" s="45"/>
      <c r="N12" s="45"/>
      <c r="O12" s="45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5"/>
      <c r="AG12" s="44"/>
      <c r="AH12" s="44"/>
      <c r="AI12" s="44"/>
      <c r="AJ12" s="44"/>
      <c r="AK12" s="44"/>
      <c r="AL12" s="44"/>
      <c r="AM12" s="44"/>
      <c r="AN12" s="44"/>
      <c r="AO12" s="76"/>
      <c r="AP12" s="76"/>
      <c r="AQ12" s="76"/>
      <c r="AR12" s="76"/>
    </row>
    <row r="13" spans="1:49" ht="12.75" customHeight="1" x14ac:dyDescent="0.2">
      <c r="C13" s="9"/>
      <c r="D13" s="9"/>
      <c r="E13" s="24"/>
      <c r="F13" s="9"/>
      <c r="G13" s="34"/>
      <c r="H13" s="9"/>
      <c r="I13" s="21"/>
      <c r="L13" s="45"/>
      <c r="M13" s="45"/>
      <c r="N13" s="45"/>
      <c r="O13" s="45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  <c r="AG13" s="44"/>
      <c r="AH13" s="44"/>
      <c r="AI13" s="44"/>
      <c r="AJ13" s="44"/>
      <c r="AK13" s="44"/>
      <c r="AL13" s="44"/>
      <c r="AM13" s="44"/>
      <c r="AN13" s="44"/>
      <c r="AO13" s="76"/>
      <c r="AP13" s="76"/>
      <c r="AQ13" s="76"/>
      <c r="AR13" s="76"/>
      <c r="AW13" s="31"/>
    </row>
    <row r="14" spans="1:49" ht="12.75" customHeight="1" x14ac:dyDescent="0.2">
      <c r="AW14" s="58" t="s">
        <v>0</v>
      </c>
    </row>
    <row r="15" spans="1:49" ht="12.75" customHeight="1" x14ac:dyDescent="0.2">
      <c r="B15" s="2"/>
      <c r="C15" s="2"/>
      <c r="D15" s="2"/>
      <c r="AW15" s="58" t="s">
        <v>4</v>
      </c>
    </row>
    <row r="16" spans="1:49" ht="12.75" customHeight="1" x14ac:dyDescent="0.2">
      <c r="A16" s="3"/>
      <c r="B16" s="162" t="s">
        <v>44</v>
      </c>
      <c r="C16" s="162"/>
      <c r="D16" s="162"/>
      <c r="E16" s="26"/>
      <c r="F16" s="2"/>
      <c r="G16" s="33"/>
      <c r="H16" s="2"/>
      <c r="I16" s="2"/>
      <c r="J16" s="2"/>
      <c r="K16" s="2"/>
      <c r="L16" s="2"/>
      <c r="M16" s="2"/>
      <c r="N16" s="23"/>
      <c r="O16" s="23"/>
      <c r="P16" s="21"/>
      <c r="Q16" s="21"/>
      <c r="R16" s="21"/>
      <c r="S16" s="21"/>
      <c r="T16" s="21"/>
      <c r="U16" s="21"/>
      <c r="V16" s="21"/>
      <c r="W16" s="21"/>
      <c r="X16" s="21"/>
      <c r="Y16" s="21"/>
      <c r="AW16" s="44"/>
    </row>
    <row r="17" spans="1:44" ht="12.75" customHeight="1" x14ac:dyDescent="0.2">
      <c r="A17" s="3"/>
      <c r="B17" s="10" t="s">
        <v>2</v>
      </c>
      <c r="C17" s="11" t="s">
        <v>14</v>
      </c>
      <c r="D17" s="180" t="s">
        <v>13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48"/>
      <c r="P17" s="177" t="s">
        <v>29</v>
      </c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9"/>
      <c r="AM17" s="181" t="s">
        <v>34</v>
      </c>
      <c r="AN17" s="181"/>
      <c r="AO17" s="77"/>
      <c r="AP17" s="77"/>
      <c r="AQ17" s="77"/>
      <c r="AR17" s="77"/>
    </row>
    <row r="18" spans="1:44" x14ac:dyDescent="0.2">
      <c r="A18" s="3"/>
      <c r="B18" s="83">
        <v>1</v>
      </c>
      <c r="C18" s="84">
        <v>1</v>
      </c>
      <c r="D18" s="112" t="s">
        <v>46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106"/>
      <c r="P18" s="121" t="s">
        <v>53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3"/>
      <c r="AM18" s="130" t="s">
        <v>41</v>
      </c>
      <c r="AN18" s="131"/>
      <c r="AO18" s="77"/>
      <c r="AP18" s="77"/>
      <c r="AQ18" s="77"/>
      <c r="AR18" s="77"/>
    </row>
    <row r="19" spans="1:44" x14ac:dyDescent="0.2">
      <c r="A19" s="3"/>
      <c r="B19" s="83">
        <f>B18+1</f>
        <v>2</v>
      </c>
      <c r="C19" s="84">
        <v>1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106"/>
      <c r="P19" s="124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6"/>
      <c r="AM19" s="130" t="s">
        <v>42</v>
      </c>
      <c r="AN19" s="131"/>
      <c r="AO19" s="77"/>
      <c r="AP19" s="77"/>
      <c r="AQ19" s="77"/>
      <c r="AR19" s="77"/>
    </row>
    <row r="20" spans="1:44" ht="27" customHeight="1" x14ac:dyDescent="0.2">
      <c r="A20" s="3"/>
      <c r="B20" s="83">
        <f t="shared" ref="B20:B32" si="0">B19+1</f>
        <v>3</v>
      </c>
      <c r="C20" s="84">
        <v>1</v>
      </c>
      <c r="D20" s="138" t="s">
        <v>47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40"/>
      <c r="O20" s="106"/>
      <c r="P20" s="127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9"/>
      <c r="AM20" s="132" t="s">
        <v>41</v>
      </c>
      <c r="AN20" s="133"/>
      <c r="AO20" s="77"/>
      <c r="AP20" s="77"/>
      <c r="AQ20" s="77"/>
      <c r="AR20" s="77"/>
    </row>
    <row r="21" spans="1:44" x14ac:dyDescent="0.2">
      <c r="A21" s="3"/>
      <c r="B21" s="83">
        <f t="shared" si="0"/>
        <v>4</v>
      </c>
      <c r="C21" s="84">
        <v>1</v>
      </c>
      <c r="D21" s="138" t="s">
        <v>48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40"/>
      <c r="O21" s="106"/>
      <c r="P21" s="121" t="s">
        <v>54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3"/>
      <c r="AM21" s="134"/>
      <c r="AN21" s="135"/>
      <c r="AO21" s="77"/>
      <c r="AP21" s="77"/>
      <c r="AQ21" s="77"/>
      <c r="AR21" s="77"/>
    </row>
    <row r="22" spans="1:44" ht="24.75" customHeight="1" x14ac:dyDescent="0.2">
      <c r="A22" s="3"/>
      <c r="B22" s="83">
        <f t="shared" si="0"/>
        <v>5</v>
      </c>
      <c r="C22" s="84">
        <v>1</v>
      </c>
      <c r="D22" s="138" t="s">
        <v>49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40"/>
      <c r="O22" s="106"/>
      <c r="P22" s="127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9"/>
      <c r="AM22" s="136"/>
      <c r="AN22" s="137"/>
      <c r="AO22" s="77"/>
      <c r="AP22" s="77"/>
      <c r="AQ22" s="77"/>
      <c r="AR22" s="77"/>
    </row>
    <row r="23" spans="1:44" x14ac:dyDescent="0.2">
      <c r="A23" s="3"/>
      <c r="B23" s="83">
        <f t="shared" si="0"/>
        <v>6</v>
      </c>
      <c r="C23" s="84">
        <v>1</v>
      </c>
      <c r="D23" s="138" t="s">
        <v>50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06"/>
      <c r="P23" s="121" t="s">
        <v>55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3"/>
      <c r="AM23" s="130" t="s">
        <v>59</v>
      </c>
      <c r="AN23" s="131"/>
      <c r="AO23" s="77"/>
      <c r="AP23" s="77"/>
      <c r="AQ23" s="77"/>
      <c r="AR23" s="77"/>
    </row>
    <row r="24" spans="1:44" x14ac:dyDescent="0.2">
      <c r="A24" s="3"/>
      <c r="B24" s="83">
        <f t="shared" si="0"/>
        <v>7</v>
      </c>
      <c r="C24" s="84">
        <v>1</v>
      </c>
      <c r="D24" s="112" t="s">
        <v>51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106"/>
      <c r="P24" s="124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6"/>
      <c r="AM24" s="132" t="s">
        <v>41</v>
      </c>
      <c r="AN24" s="133"/>
      <c r="AO24" s="78"/>
      <c r="AP24" s="78"/>
      <c r="AQ24" s="78"/>
      <c r="AR24" s="78"/>
    </row>
    <row r="25" spans="1:44" x14ac:dyDescent="0.2">
      <c r="A25" s="3"/>
      <c r="B25" s="83">
        <f t="shared" si="0"/>
        <v>8</v>
      </c>
      <c r="C25" s="107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20"/>
      <c r="O25" s="106"/>
      <c r="P25" s="127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9"/>
      <c r="AM25" s="136"/>
      <c r="AN25" s="137"/>
      <c r="AO25" s="78"/>
      <c r="AP25" s="78"/>
      <c r="AQ25" s="78"/>
      <c r="AR25" s="78"/>
    </row>
    <row r="26" spans="1:44" x14ac:dyDescent="0.2">
      <c r="A26" s="3"/>
      <c r="B26" s="83">
        <f t="shared" si="0"/>
        <v>9</v>
      </c>
      <c r="C26" s="84">
        <v>1</v>
      </c>
      <c r="D26" s="112" t="s">
        <v>52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106"/>
      <c r="P26" s="121" t="s">
        <v>56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3"/>
      <c r="AM26" s="132" t="s">
        <v>59</v>
      </c>
      <c r="AN26" s="133"/>
      <c r="AO26" s="78"/>
      <c r="AP26" s="78"/>
      <c r="AQ26" s="78"/>
      <c r="AR26" s="78"/>
    </row>
    <row r="27" spans="1:44" x14ac:dyDescent="0.2">
      <c r="A27" s="3"/>
      <c r="B27" s="83">
        <f t="shared" si="0"/>
        <v>10</v>
      </c>
      <c r="C27" s="84">
        <v>1</v>
      </c>
      <c r="D27" s="115"/>
      <c r="E27" s="116"/>
      <c r="F27" s="116"/>
      <c r="G27" s="116"/>
      <c r="H27" s="116"/>
      <c r="I27" s="116"/>
      <c r="J27" s="116"/>
      <c r="K27" s="116"/>
      <c r="L27" s="116"/>
      <c r="M27" s="116"/>
      <c r="N27" s="117"/>
      <c r="O27" s="106"/>
      <c r="P27" s="124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6"/>
      <c r="AM27" s="134"/>
      <c r="AN27" s="135"/>
      <c r="AO27" s="78"/>
      <c r="AP27" s="78"/>
      <c r="AQ27" s="78"/>
      <c r="AR27" s="78"/>
    </row>
    <row r="28" spans="1:44" x14ac:dyDescent="0.2">
      <c r="A28" s="3"/>
      <c r="B28" s="83">
        <f t="shared" si="0"/>
        <v>11</v>
      </c>
      <c r="C28" s="84">
        <v>1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20"/>
      <c r="O28" s="106"/>
      <c r="P28" s="127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9"/>
      <c r="AM28" s="136"/>
      <c r="AN28" s="137"/>
      <c r="AO28" s="78"/>
      <c r="AP28" s="78"/>
      <c r="AQ28" s="78"/>
      <c r="AR28" s="78"/>
    </row>
    <row r="29" spans="1:44" x14ac:dyDescent="0.2">
      <c r="A29" s="3"/>
      <c r="B29" s="83">
        <f t="shared" si="0"/>
        <v>12</v>
      </c>
      <c r="C29" s="84">
        <v>1</v>
      </c>
      <c r="D29" s="112" t="s">
        <v>60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06"/>
      <c r="P29" s="121" t="s">
        <v>57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3"/>
      <c r="AM29" s="132" t="s">
        <v>41</v>
      </c>
      <c r="AN29" s="133"/>
      <c r="AO29" s="78"/>
      <c r="AP29" s="78"/>
      <c r="AQ29" s="78"/>
      <c r="AR29" s="78"/>
    </row>
    <row r="30" spans="1:44" ht="63" customHeight="1" x14ac:dyDescent="0.2">
      <c r="A30" s="3"/>
      <c r="B30" s="83">
        <f t="shared" si="0"/>
        <v>13</v>
      </c>
      <c r="C30" s="84">
        <v>1</v>
      </c>
      <c r="D30" s="115"/>
      <c r="E30" s="116"/>
      <c r="F30" s="116"/>
      <c r="G30" s="116"/>
      <c r="H30" s="116"/>
      <c r="I30" s="116"/>
      <c r="J30" s="116"/>
      <c r="K30" s="116"/>
      <c r="L30" s="116"/>
      <c r="M30" s="116"/>
      <c r="N30" s="117"/>
      <c r="O30" s="106"/>
      <c r="P30" s="127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9"/>
      <c r="AM30" s="136"/>
      <c r="AN30" s="137"/>
      <c r="AO30" s="49"/>
      <c r="AP30" s="49"/>
      <c r="AQ30" s="49"/>
      <c r="AR30" s="49"/>
    </row>
    <row r="31" spans="1:44" x14ac:dyDescent="0.2">
      <c r="A31" s="3"/>
      <c r="B31" s="83">
        <f t="shared" si="0"/>
        <v>14</v>
      </c>
      <c r="C31" s="84">
        <v>1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20"/>
      <c r="O31" s="106"/>
      <c r="P31" s="121" t="s">
        <v>58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3"/>
      <c r="AM31" s="132" t="s">
        <v>42</v>
      </c>
      <c r="AN31" s="133"/>
      <c r="AO31" s="49"/>
      <c r="AP31" s="49"/>
      <c r="AQ31" s="49"/>
      <c r="AR31" s="49"/>
    </row>
    <row r="32" spans="1:44" ht="38.25" customHeight="1" x14ac:dyDescent="0.2">
      <c r="A32" s="3"/>
      <c r="B32" s="83">
        <f t="shared" si="0"/>
        <v>15</v>
      </c>
      <c r="C32" s="84">
        <v>1</v>
      </c>
      <c r="D32" s="138" t="s">
        <v>61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40"/>
      <c r="O32" s="106"/>
      <c r="P32" s="127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9"/>
      <c r="AM32" s="136"/>
      <c r="AN32" s="137"/>
      <c r="AO32" s="49"/>
      <c r="AP32" s="49"/>
      <c r="AQ32" s="49"/>
      <c r="AR32" s="49"/>
    </row>
    <row r="33" spans="1:49" ht="12.75" customHeight="1" x14ac:dyDescent="0.2">
      <c r="A33" s="3"/>
      <c r="B33" s="5" t="s">
        <v>20</v>
      </c>
      <c r="C33" s="5">
        <f>SUM(C18:C32)</f>
        <v>15</v>
      </c>
      <c r="D33" s="12"/>
      <c r="E33" s="24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</row>
    <row r="34" spans="1:49" ht="12.75" customHeight="1" x14ac:dyDescent="0.2">
      <c r="B34" s="9"/>
      <c r="C34" s="9"/>
    </row>
    <row r="35" spans="1:49" ht="12.75" customHeight="1" x14ac:dyDescent="0.2">
      <c r="D35" s="2"/>
      <c r="E35" s="23"/>
      <c r="F35" s="92">
        <v>250</v>
      </c>
      <c r="G35" s="93"/>
      <c r="H35" s="94">
        <f>F35/F37</f>
        <v>27.777777777777779</v>
      </c>
    </row>
    <row r="36" spans="1:49" ht="12.75" customHeight="1" x14ac:dyDescent="0.2">
      <c r="C36" s="3"/>
      <c r="D36" s="144" t="s">
        <v>7</v>
      </c>
      <c r="E36" s="145"/>
      <c r="F36" s="5">
        <f>C33</f>
        <v>15</v>
      </c>
      <c r="G36" s="36"/>
      <c r="H36" s="21"/>
      <c r="I36" s="21"/>
    </row>
    <row r="37" spans="1:49" ht="12.75" customHeight="1" x14ac:dyDescent="0.2">
      <c r="C37" s="3"/>
      <c r="D37" s="144" t="s">
        <v>10</v>
      </c>
      <c r="E37" s="145"/>
      <c r="F37" s="5">
        <f>F36*0.6</f>
        <v>9</v>
      </c>
      <c r="G37" s="36"/>
      <c r="H37" s="21"/>
      <c r="I37" s="21"/>
    </row>
    <row r="38" spans="1:49" ht="12.75" customHeight="1" x14ac:dyDescent="0.2">
      <c r="D38" s="9"/>
      <c r="E38" s="24"/>
      <c r="F38" s="13"/>
      <c r="G38" s="33"/>
      <c r="H38" s="2"/>
      <c r="I38" s="2"/>
      <c r="J38" s="2"/>
      <c r="K38" s="2"/>
      <c r="L38" s="2"/>
      <c r="M38" s="2"/>
      <c r="N38" s="23"/>
      <c r="O38" s="2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3"/>
      <c r="AG38" s="2"/>
      <c r="AH38" s="2"/>
      <c r="AI38" s="2"/>
      <c r="AJ38" s="2"/>
      <c r="AK38" s="2"/>
      <c r="AL38" s="2"/>
      <c r="AM38" s="2"/>
      <c r="AN38" s="2"/>
      <c r="AO38" s="21"/>
      <c r="AP38" s="21"/>
      <c r="AQ38" s="21"/>
      <c r="AR38" s="21"/>
    </row>
    <row r="39" spans="1:49" ht="12.75" customHeight="1" x14ac:dyDescent="0.2">
      <c r="B39" s="21"/>
      <c r="C39" s="21"/>
      <c r="D39" s="21"/>
      <c r="E39" s="60"/>
      <c r="F39" s="182" t="s">
        <v>21</v>
      </c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46" t="s">
        <v>26</v>
      </c>
      <c r="AK39" s="146" t="s">
        <v>27</v>
      </c>
      <c r="AL39" s="197" t="s">
        <v>36</v>
      </c>
      <c r="AM39" s="192" t="s">
        <v>18</v>
      </c>
      <c r="AN39" s="189" t="s">
        <v>16</v>
      </c>
      <c r="AO39" s="79"/>
      <c r="AP39" s="186" t="s">
        <v>62</v>
      </c>
      <c r="AQ39" s="186" t="s">
        <v>63</v>
      </c>
      <c r="AR39" s="186" t="s">
        <v>64</v>
      </c>
      <c r="AS39" s="8"/>
    </row>
    <row r="40" spans="1:49" ht="16.5" hidden="1" customHeight="1" x14ac:dyDescent="0.2">
      <c r="B40" s="21"/>
      <c r="C40" s="21"/>
      <c r="D40" s="21"/>
      <c r="E40" s="61" t="s">
        <v>30</v>
      </c>
      <c r="F40" s="108" t="s">
        <v>32</v>
      </c>
      <c r="G40" s="108"/>
      <c r="H40" s="108" t="s">
        <v>0</v>
      </c>
      <c r="I40" s="108"/>
      <c r="J40" s="108" t="s">
        <v>32</v>
      </c>
      <c r="K40" s="108"/>
      <c r="L40" s="108" t="s">
        <v>0</v>
      </c>
      <c r="M40" s="108"/>
      <c r="N40" s="108" t="s">
        <v>0</v>
      </c>
      <c r="O40" s="108"/>
      <c r="P40" s="108" t="s">
        <v>0</v>
      </c>
      <c r="Q40" s="108"/>
      <c r="R40" s="108" t="s">
        <v>0</v>
      </c>
      <c r="S40" s="108"/>
      <c r="T40" s="108" t="s">
        <v>31</v>
      </c>
      <c r="U40" s="108"/>
      <c r="V40" s="108" t="s">
        <v>31</v>
      </c>
      <c r="W40" s="108"/>
      <c r="X40" s="108" t="s">
        <v>0</v>
      </c>
      <c r="Y40" s="108"/>
      <c r="Z40" s="108" t="s">
        <v>32</v>
      </c>
      <c r="AA40" s="108"/>
      <c r="AB40" s="108" t="s">
        <v>32</v>
      </c>
      <c r="AC40" s="108"/>
      <c r="AD40" s="108" t="s">
        <v>0</v>
      </c>
      <c r="AE40" s="108"/>
      <c r="AF40" s="108" t="s">
        <v>32</v>
      </c>
      <c r="AG40" s="108"/>
      <c r="AH40" s="108" t="s">
        <v>0</v>
      </c>
      <c r="AI40" s="7"/>
      <c r="AJ40" s="147"/>
      <c r="AK40" s="147"/>
      <c r="AL40" s="198"/>
      <c r="AM40" s="193"/>
      <c r="AN40" s="190"/>
      <c r="AO40" s="79"/>
      <c r="AP40" s="187"/>
      <c r="AQ40" s="187"/>
      <c r="AR40" s="187"/>
      <c r="AS40" s="8"/>
    </row>
    <row r="41" spans="1:49" ht="16.5" hidden="1" customHeight="1" x14ac:dyDescent="0.2">
      <c r="B41" s="2"/>
      <c r="C41" s="2"/>
      <c r="D41" s="2"/>
      <c r="E41" s="61"/>
      <c r="F41" s="108">
        <v>1</v>
      </c>
      <c r="G41" s="108"/>
      <c r="H41" s="108">
        <v>1</v>
      </c>
      <c r="I41" s="108"/>
      <c r="J41" s="108">
        <v>1</v>
      </c>
      <c r="K41" s="108"/>
      <c r="L41" s="108">
        <v>1</v>
      </c>
      <c r="M41" s="108"/>
      <c r="N41" s="108">
        <v>1</v>
      </c>
      <c r="O41" s="108"/>
      <c r="P41" s="108">
        <v>1</v>
      </c>
      <c r="Q41" s="108"/>
      <c r="R41" s="108">
        <v>1</v>
      </c>
      <c r="S41" s="108"/>
      <c r="T41" s="108">
        <v>1</v>
      </c>
      <c r="U41" s="108"/>
      <c r="V41" s="108">
        <v>1</v>
      </c>
      <c r="W41" s="108"/>
      <c r="X41" s="108">
        <v>1</v>
      </c>
      <c r="Y41" s="108"/>
      <c r="Z41" s="108">
        <v>1</v>
      </c>
      <c r="AA41" s="108"/>
      <c r="AB41" s="108">
        <v>1</v>
      </c>
      <c r="AC41" s="108"/>
      <c r="AD41" s="108">
        <v>1</v>
      </c>
      <c r="AE41" s="108"/>
      <c r="AF41" s="108">
        <v>1</v>
      </c>
      <c r="AG41" s="108"/>
      <c r="AH41" s="108">
        <v>1</v>
      </c>
      <c r="AI41" s="7"/>
      <c r="AJ41" s="147"/>
      <c r="AK41" s="147"/>
      <c r="AL41" s="198"/>
      <c r="AM41" s="193"/>
      <c r="AN41" s="190"/>
      <c r="AO41" s="79"/>
      <c r="AP41" s="187"/>
      <c r="AQ41" s="187"/>
      <c r="AR41" s="187"/>
      <c r="AS41" s="8"/>
    </row>
    <row r="42" spans="1:49" ht="38.25" customHeight="1" x14ac:dyDescent="0.2">
      <c r="A42" s="3"/>
      <c r="B42" s="20" t="s">
        <v>8</v>
      </c>
      <c r="C42" s="195" t="s">
        <v>12</v>
      </c>
      <c r="D42" s="195"/>
      <c r="E42" s="53" t="s">
        <v>25</v>
      </c>
      <c r="F42" s="30">
        <v>1</v>
      </c>
      <c r="G42" s="59"/>
      <c r="H42" s="30">
        <v>2</v>
      </c>
      <c r="I42" s="30"/>
      <c r="J42" s="30">
        <v>3</v>
      </c>
      <c r="K42" s="30"/>
      <c r="L42" s="30">
        <v>4</v>
      </c>
      <c r="M42" s="30"/>
      <c r="N42" s="30">
        <v>5</v>
      </c>
      <c r="O42" s="30"/>
      <c r="P42" s="30">
        <v>6</v>
      </c>
      <c r="Q42" s="30"/>
      <c r="R42" s="30">
        <v>7</v>
      </c>
      <c r="S42" s="30"/>
      <c r="T42" s="30">
        <v>8</v>
      </c>
      <c r="U42" s="30"/>
      <c r="V42" s="30">
        <v>9</v>
      </c>
      <c r="W42" s="30"/>
      <c r="X42" s="30">
        <v>10</v>
      </c>
      <c r="Y42" s="30"/>
      <c r="Z42" s="30">
        <v>11</v>
      </c>
      <c r="AA42" s="30"/>
      <c r="AB42" s="30">
        <v>12</v>
      </c>
      <c r="AC42" s="30"/>
      <c r="AD42" s="30">
        <v>13</v>
      </c>
      <c r="AE42" s="30"/>
      <c r="AF42" s="30">
        <v>14</v>
      </c>
      <c r="AG42" s="30"/>
      <c r="AH42" s="30">
        <v>15</v>
      </c>
      <c r="AI42" s="30"/>
      <c r="AJ42" s="148"/>
      <c r="AK42" s="148"/>
      <c r="AL42" s="199"/>
      <c r="AM42" s="194"/>
      <c r="AN42" s="191"/>
      <c r="AO42" s="79"/>
      <c r="AP42" s="188"/>
      <c r="AQ42" s="188"/>
      <c r="AR42" s="188"/>
      <c r="AS42" s="8"/>
    </row>
    <row r="43" spans="1:49" ht="12.75" customHeight="1" x14ac:dyDescent="0.2">
      <c r="A43" s="3"/>
      <c r="B43" s="5">
        <v>1</v>
      </c>
      <c r="C43" s="142" t="s">
        <v>74</v>
      </c>
      <c r="D43" s="143" t="s">
        <v>74</v>
      </c>
      <c r="E43" s="22" t="s">
        <v>65</v>
      </c>
      <c r="F43" s="85"/>
      <c r="G43" s="86">
        <f>IF(F43=$F$40,$F$41,0)</f>
        <v>0</v>
      </c>
      <c r="H43" s="85"/>
      <c r="I43" s="86">
        <f>IF(H43=$H$40,$H$41,0)</f>
        <v>0</v>
      </c>
      <c r="J43" s="85"/>
      <c r="K43" s="86">
        <f>IF(J43=$J$40,$J$41,0)</f>
        <v>0</v>
      </c>
      <c r="L43" s="85"/>
      <c r="M43" s="86">
        <f>IF(L43=$L$40,$L$41,0)</f>
        <v>0</v>
      </c>
      <c r="N43" s="85"/>
      <c r="O43" s="86">
        <f>IF(N43=$N$40,$N$41,0)</f>
        <v>0</v>
      </c>
      <c r="P43" s="85"/>
      <c r="Q43" s="86">
        <f>IF(P43=$P$40,$P$41,0)</f>
        <v>0</v>
      </c>
      <c r="R43" s="85"/>
      <c r="S43" s="86">
        <f>IF(R43=$R$40,$R$41,0)</f>
        <v>0</v>
      </c>
      <c r="T43" s="85"/>
      <c r="U43" s="86">
        <f>IF(T43=$T$40,$T$41,0)</f>
        <v>0</v>
      </c>
      <c r="V43" s="85"/>
      <c r="W43" s="86">
        <f>IF(V43=$V$40,$V$41,0)</f>
        <v>0</v>
      </c>
      <c r="X43" s="85"/>
      <c r="Y43" s="86">
        <f>IF(X43=$X$40,$X$41,0)</f>
        <v>0</v>
      </c>
      <c r="Z43" s="85"/>
      <c r="AA43" s="86">
        <f>IF(Z43=$Z$40,$Z$41,0)</f>
        <v>0</v>
      </c>
      <c r="AB43" s="85"/>
      <c r="AC43" s="86">
        <f>IF(AB43=$AB$40,$AB$41,0)</f>
        <v>0</v>
      </c>
      <c r="AD43" s="85"/>
      <c r="AE43" s="86">
        <f>IF(AD43=$AD$40,$AD$41,0)</f>
        <v>0</v>
      </c>
      <c r="AF43" s="85"/>
      <c r="AG43" s="86">
        <f>IF(AF43=$AF$40,$AF$41,0)</f>
        <v>0</v>
      </c>
      <c r="AH43" s="85"/>
      <c r="AI43" s="86">
        <f>IF(AH43=$AH$40,$AH$41,0)</f>
        <v>0</v>
      </c>
      <c r="AJ43" s="5">
        <f t="shared" ref="AJ43:AJ89" si="1">IF((E43="P"),SUM(F43:AI43),0)</f>
        <v>0</v>
      </c>
      <c r="AK43" s="14">
        <f t="shared" ref="AK43:AK89" si="2">(AJ43*100)/F$36</f>
        <v>0</v>
      </c>
      <c r="AL43" s="91">
        <f>AJ43*$H$35</f>
        <v>0</v>
      </c>
      <c r="AM43" s="15">
        <f>IF(AJ43&gt;=F$37,0.5*AJ43-0.5,0.222222*AJ43+2)</f>
        <v>2</v>
      </c>
      <c r="AN43" s="5" t="str">
        <f>IF($E$43:$E$89="P",IF(AND((AK43&lt;50),(AK43&gt;=0)),"INICIAL",IF(AND((AK43&lt;80),(AK43&gt;49)),"INTERMEDIO",IF(AND((AK43&lt;=100),(AK43&gt;79)),"AVANZADO"))),0)</f>
        <v>INICIAL</v>
      </c>
      <c r="AO43" s="74"/>
      <c r="AP43" s="5">
        <f>IF(AL43:AL89&lt;"49",COUNTIF($AN$43:$AN$89,"INICIAL"))</f>
        <v>1</v>
      </c>
      <c r="AQ43" s="5">
        <f>COUNTIF($AN$43:$AN$89,"INTERMEDIO")</f>
        <v>0</v>
      </c>
      <c r="AR43" s="5">
        <f>COUNTIF($AN$43:$AN$89,"AVANZADO")</f>
        <v>0</v>
      </c>
      <c r="AS43" s="8"/>
    </row>
    <row r="44" spans="1:49" ht="12.75" customHeight="1" x14ac:dyDescent="0.2">
      <c r="A44" s="3"/>
      <c r="B44" s="5">
        <v>2</v>
      </c>
      <c r="C44" s="142" t="s">
        <v>75</v>
      </c>
      <c r="D44" s="143" t="s">
        <v>75</v>
      </c>
      <c r="E44" s="22"/>
      <c r="F44" s="85"/>
      <c r="G44" s="86">
        <f t="shared" ref="G44:G56" si="3">IF(F44=$F$40,$F$41,0)</f>
        <v>0</v>
      </c>
      <c r="H44" s="85"/>
      <c r="I44" s="86">
        <f t="shared" ref="I44:I56" si="4">IF(H44=$H$40,$H$41,0)</f>
        <v>0</v>
      </c>
      <c r="J44" s="85"/>
      <c r="K44" s="86">
        <f t="shared" ref="K44:K56" si="5">IF(J44=$J$40,$J$41,0)</f>
        <v>0</v>
      </c>
      <c r="L44" s="85"/>
      <c r="M44" s="86">
        <f t="shared" ref="M44:M56" si="6">IF(L44=$L$40,$L$41,0)</f>
        <v>0</v>
      </c>
      <c r="N44" s="85"/>
      <c r="O44" s="86">
        <f t="shared" ref="O44:O56" si="7">IF(N44=$N$40,$N$41,0)</f>
        <v>0</v>
      </c>
      <c r="P44" s="85"/>
      <c r="Q44" s="86">
        <f t="shared" ref="Q44:Q56" si="8">IF(P44=$P$40,$P$41,0)</f>
        <v>0</v>
      </c>
      <c r="R44" s="85"/>
      <c r="S44" s="86">
        <f t="shared" ref="S44:S56" si="9">IF(R44=$R$40,$R$41,0)</f>
        <v>0</v>
      </c>
      <c r="T44" s="85"/>
      <c r="U44" s="86">
        <f t="shared" ref="U44:U56" si="10">IF(T44=$T$40,$T$41,0)</f>
        <v>0</v>
      </c>
      <c r="V44" s="85"/>
      <c r="W44" s="86">
        <f t="shared" ref="W44:W56" si="11">IF(V44=$V$40,$V$41,0)</f>
        <v>0</v>
      </c>
      <c r="X44" s="85"/>
      <c r="Y44" s="86">
        <f t="shared" ref="Y44:Y56" si="12">IF(X44=$X$40,$X$41,0)</f>
        <v>0</v>
      </c>
      <c r="Z44" s="85"/>
      <c r="AA44" s="86">
        <f t="shared" ref="AA44:AA56" si="13">IF(Z44=$Z$40,$Z$41,0)</f>
        <v>0</v>
      </c>
      <c r="AB44" s="85"/>
      <c r="AC44" s="86">
        <f t="shared" ref="AC44:AC56" si="14">IF(AB44=$AB$40,$AB$41,0)</f>
        <v>0</v>
      </c>
      <c r="AD44" s="85"/>
      <c r="AE44" s="86">
        <f t="shared" ref="AE44:AE56" si="15">IF(AD44=$AD$40,$AD$41,0)</f>
        <v>0</v>
      </c>
      <c r="AF44" s="85"/>
      <c r="AG44" s="86">
        <f t="shared" ref="AG44:AG56" si="16">IF(AF44=$AF$40,$AF$41,0)</f>
        <v>0</v>
      </c>
      <c r="AH44" s="85"/>
      <c r="AI44" s="86">
        <f t="shared" ref="AI44:AI56" si="17">IF(AH44=$AH$40,$AH$41,0)</f>
        <v>0</v>
      </c>
      <c r="AJ44" s="5">
        <f t="shared" si="1"/>
        <v>0</v>
      </c>
      <c r="AK44" s="14">
        <f t="shared" si="2"/>
        <v>0</v>
      </c>
      <c r="AL44" s="90">
        <f t="shared" ref="AL44:AL89" si="18">AJ44*$H$35</f>
        <v>0</v>
      </c>
      <c r="AM44" s="15">
        <f t="shared" ref="AM44:AM89" si="19">IF(AJ44&gt;=F$37,0.5*AJ44-0.5,0.222222*AJ44+2)</f>
        <v>2</v>
      </c>
      <c r="AN44" s="5">
        <f t="shared" ref="AN44:AN88" si="20">IF($E$43:$E$89="P",IF(AND((AK44&lt;50),(AK44&gt;=0)),"INICIAL",IF(AND((AK44&lt;80),(AK44&gt;49)),"INTERMEDIO",IF(AND((AK44&lt;=100),(AK44&gt;79)),"AVANZADO"))),0)</f>
        <v>0</v>
      </c>
      <c r="AO44" s="74"/>
      <c r="AP44" s="111">
        <f>AP43*1/$F$11</f>
        <v>1</v>
      </c>
      <c r="AQ44" s="111">
        <f>AQ43*1/$F$11</f>
        <v>0</v>
      </c>
      <c r="AR44" s="111">
        <f>AR43*1/$F$11</f>
        <v>0</v>
      </c>
      <c r="AS44" s="8"/>
    </row>
    <row r="45" spans="1:49" ht="12.75" customHeight="1" x14ac:dyDescent="0.2">
      <c r="A45" s="3"/>
      <c r="B45" s="5">
        <v>3</v>
      </c>
      <c r="C45" s="142" t="s">
        <v>76</v>
      </c>
      <c r="D45" s="143" t="s">
        <v>76</v>
      </c>
      <c r="E45" s="22"/>
      <c r="F45" s="85"/>
      <c r="G45" s="86">
        <f t="shared" si="3"/>
        <v>0</v>
      </c>
      <c r="H45" s="85"/>
      <c r="I45" s="86">
        <f t="shared" si="4"/>
        <v>0</v>
      </c>
      <c r="J45" s="85"/>
      <c r="K45" s="86">
        <f t="shared" si="5"/>
        <v>0</v>
      </c>
      <c r="L45" s="85"/>
      <c r="M45" s="86">
        <f t="shared" si="6"/>
        <v>0</v>
      </c>
      <c r="N45" s="85"/>
      <c r="O45" s="86">
        <f t="shared" si="7"/>
        <v>0</v>
      </c>
      <c r="P45" s="85"/>
      <c r="Q45" s="86">
        <f t="shared" si="8"/>
        <v>0</v>
      </c>
      <c r="R45" s="85"/>
      <c r="S45" s="86">
        <f t="shared" si="9"/>
        <v>0</v>
      </c>
      <c r="T45" s="85"/>
      <c r="U45" s="86">
        <f t="shared" si="10"/>
        <v>0</v>
      </c>
      <c r="V45" s="85"/>
      <c r="W45" s="86">
        <f t="shared" si="11"/>
        <v>0</v>
      </c>
      <c r="X45" s="85"/>
      <c r="Y45" s="86">
        <f t="shared" si="12"/>
        <v>0</v>
      </c>
      <c r="Z45" s="85"/>
      <c r="AA45" s="86">
        <f t="shared" si="13"/>
        <v>0</v>
      </c>
      <c r="AB45" s="85"/>
      <c r="AC45" s="86">
        <f t="shared" si="14"/>
        <v>0</v>
      </c>
      <c r="AD45" s="85"/>
      <c r="AE45" s="86">
        <f t="shared" si="15"/>
        <v>0</v>
      </c>
      <c r="AF45" s="85"/>
      <c r="AG45" s="86">
        <f t="shared" si="16"/>
        <v>0</v>
      </c>
      <c r="AH45" s="85"/>
      <c r="AI45" s="86">
        <f t="shared" si="17"/>
        <v>0</v>
      </c>
      <c r="AJ45" s="5">
        <f t="shared" si="1"/>
        <v>0</v>
      </c>
      <c r="AK45" s="14">
        <f t="shared" si="2"/>
        <v>0</v>
      </c>
      <c r="AL45" s="90">
        <f t="shared" si="18"/>
        <v>0</v>
      </c>
      <c r="AM45" s="15">
        <f t="shared" si="19"/>
        <v>2</v>
      </c>
      <c r="AN45" s="5">
        <f t="shared" si="20"/>
        <v>0</v>
      </c>
      <c r="AO45" s="74"/>
      <c r="AP45" s="81"/>
      <c r="AQ45" s="81"/>
      <c r="AR45" s="81"/>
      <c r="AS45" s="21"/>
    </row>
    <row r="46" spans="1:49" ht="12.75" customHeight="1" x14ac:dyDescent="0.2">
      <c r="A46" s="3"/>
      <c r="B46" s="5">
        <f t="shared" ref="B46:B88" si="21">B45+1</f>
        <v>4</v>
      </c>
      <c r="C46" s="142" t="s">
        <v>77</v>
      </c>
      <c r="D46" s="143" t="s">
        <v>77</v>
      </c>
      <c r="E46" s="22"/>
      <c r="F46" s="85"/>
      <c r="G46" s="86">
        <f t="shared" si="3"/>
        <v>0</v>
      </c>
      <c r="H46" s="85"/>
      <c r="I46" s="86">
        <f t="shared" si="4"/>
        <v>0</v>
      </c>
      <c r="J46" s="85"/>
      <c r="K46" s="86">
        <f t="shared" si="5"/>
        <v>0</v>
      </c>
      <c r="L46" s="85"/>
      <c r="M46" s="86">
        <f t="shared" si="6"/>
        <v>0</v>
      </c>
      <c r="N46" s="85"/>
      <c r="O46" s="86">
        <f t="shared" si="7"/>
        <v>0</v>
      </c>
      <c r="P46" s="85"/>
      <c r="Q46" s="86">
        <f t="shared" si="8"/>
        <v>0</v>
      </c>
      <c r="R46" s="85"/>
      <c r="S46" s="86">
        <f t="shared" si="9"/>
        <v>0</v>
      </c>
      <c r="T46" s="85"/>
      <c r="U46" s="86">
        <f t="shared" si="10"/>
        <v>0</v>
      </c>
      <c r="V46" s="85"/>
      <c r="W46" s="86">
        <f t="shared" si="11"/>
        <v>0</v>
      </c>
      <c r="X46" s="85"/>
      <c r="Y46" s="86">
        <f t="shared" si="12"/>
        <v>0</v>
      </c>
      <c r="Z46" s="85"/>
      <c r="AA46" s="86">
        <f t="shared" si="13"/>
        <v>0</v>
      </c>
      <c r="AB46" s="85"/>
      <c r="AC46" s="86">
        <f t="shared" si="14"/>
        <v>0</v>
      </c>
      <c r="AD46" s="85"/>
      <c r="AE46" s="86">
        <f t="shared" si="15"/>
        <v>0</v>
      </c>
      <c r="AF46" s="85"/>
      <c r="AG46" s="86">
        <f t="shared" si="16"/>
        <v>0</v>
      </c>
      <c r="AH46" s="85"/>
      <c r="AI46" s="86">
        <f t="shared" si="17"/>
        <v>0</v>
      </c>
      <c r="AJ46" s="5">
        <f t="shared" si="1"/>
        <v>0</v>
      </c>
      <c r="AK46" s="14">
        <f t="shared" si="2"/>
        <v>0</v>
      </c>
      <c r="AL46" s="90">
        <f t="shared" si="18"/>
        <v>0</v>
      </c>
      <c r="AM46" s="15">
        <f t="shared" si="19"/>
        <v>2</v>
      </c>
      <c r="AN46" s="5">
        <f>IF($E$43:$E$89="P",IF(AND((AK46&lt;50),(AK46&gt;=0)),"INICIAL",IF(AND((AK46&lt;80),(AK46&gt;49)),"INTERMEDIO",IF(AND((AK46&lt;=100),(AK46&gt;79)),"AVANZADO"))),0)</f>
        <v>0</v>
      </c>
      <c r="AO46" s="74"/>
      <c r="AP46" s="81"/>
      <c r="AQ46" s="81"/>
      <c r="AR46" s="81"/>
      <c r="AS46" s="21"/>
    </row>
    <row r="47" spans="1:49" ht="12.75" customHeight="1" x14ac:dyDescent="0.2">
      <c r="A47" s="3"/>
      <c r="B47" s="5">
        <f t="shared" si="21"/>
        <v>5</v>
      </c>
      <c r="C47" s="142" t="s">
        <v>78</v>
      </c>
      <c r="D47" s="143" t="s">
        <v>78</v>
      </c>
      <c r="E47" s="22"/>
      <c r="F47" s="85"/>
      <c r="G47" s="86">
        <f t="shared" si="3"/>
        <v>0</v>
      </c>
      <c r="H47" s="85"/>
      <c r="I47" s="86">
        <f t="shared" si="4"/>
        <v>0</v>
      </c>
      <c r="J47" s="85"/>
      <c r="K47" s="86">
        <f t="shared" si="5"/>
        <v>0</v>
      </c>
      <c r="L47" s="85"/>
      <c r="M47" s="86">
        <f t="shared" si="6"/>
        <v>0</v>
      </c>
      <c r="N47" s="85"/>
      <c r="O47" s="86">
        <f t="shared" si="7"/>
        <v>0</v>
      </c>
      <c r="P47" s="85"/>
      <c r="Q47" s="86">
        <f t="shared" si="8"/>
        <v>0</v>
      </c>
      <c r="R47" s="85"/>
      <c r="S47" s="86">
        <f t="shared" si="9"/>
        <v>0</v>
      </c>
      <c r="T47" s="85"/>
      <c r="U47" s="86">
        <f t="shared" si="10"/>
        <v>0</v>
      </c>
      <c r="V47" s="85"/>
      <c r="W47" s="86">
        <f t="shared" si="11"/>
        <v>0</v>
      </c>
      <c r="X47" s="85"/>
      <c r="Y47" s="86">
        <f t="shared" si="12"/>
        <v>0</v>
      </c>
      <c r="Z47" s="85"/>
      <c r="AA47" s="86">
        <f t="shared" si="13"/>
        <v>0</v>
      </c>
      <c r="AB47" s="85"/>
      <c r="AC47" s="86">
        <f t="shared" si="14"/>
        <v>0</v>
      </c>
      <c r="AD47" s="85"/>
      <c r="AE47" s="86">
        <f t="shared" si="15"/>
        <v>0</v>
      </c>
      <c r="AF47" s="85"/>
      <c r="AG47" s="86">
        <f t="shared" si="16"/>
        <v>0</v>
      </c>
      <c r="AH47" s="85"/>
      <c r="AI47" s="86">
        <f t="shared" si="17"/>
        <v>0</v>
      </c>
      <c r="AJ47" s="5">
        <f t="shared" si="1"/>
        <v>0</v>
      </c>
      <c r="AK47" s="14">
        <f t="shared" si="2"/>
        <v>0</v>
      </c>
      <c r="AL47" s="90">
        <f t="shared" si="18"/>
        <v>0</v>
      </c>
      <c r="AM47" s="15">
        <f t="shared" si="19"/>
        <v>2</v>
      </c>
      <c r="AN47" s="5">
        <f t="shared" si="20"/>
        <v>0</v>
      </c>
      <c r="AO47" s="74"/>
      <c r="AP47" s="81"/>
      <c r="AQ47" s="81"/>
      <c r="AR47" s="81"/>
      <c r="AS47" s="21"/>
    </row>
    <row r="48" spans="1:49" ht="12.75" customHeight="1" x14ac:dyDescent="0.2">
      <c r="A48" s="3"/>
      <c r="B48" s="5">
        <f t="shared" si="21"/>
        <v>6</v>
      </c>
      <c r="C48" s="142" t="s">
        <v>79</v>
      </c>
      <c r="D48" s="143" t="s">
        <v>79</v>
      </c>
      <c r="E48" s="22"/>
      <c r="F48" s="85"/>
      <c r="G48" s="86">
        <f t="shared" si="3"/>
        <v>0</v>
      </c>
      <c r="H48" s="85"/>
      <c r="I48" s="86">
        <f t="shared" si="4"/>
        <v>0</v>
      </c>
      <c r="J48" s="85"/>
      <c r="K48" s="86">
        <f t="shared" si="5"/>
        <v>0</v>
      </c>
      <c r="L48" s="85"/>
      <c r="M48" s="86">
        <f t="shared" si="6"/>
        <v>0</v>
      </c>
      <c r="N48" s="85"/>
      <c r="O48" s="86">
        <f t="shared" si="7"/>
        <v>0</v>
      </c>
      <c r="P48" s="85"/>
      <c r="Q48" s="86">
        <f t="shared" si="8"/>
        <v>0</v>
      </c>
      <c r="R48" s="85"/>
      <c r="S48" s="86">
        <f t="shared" si="9"/>
        <v>0</v>
      </c>
      <c r="T48" s="85"/>
      <c r="U48" s="86">
        <f t="shared" si="10"/>
        <v>0</v>
      </c>
      <c r="V48" s="85"/>
      <c r="W48" s="86">
        <f t="shared" si="11"/>
        <v>0</v>
      </c>
      <c r="X48" s="85"/>
      <c r="Y48" s="86">
        <f t="shared" si="12"/>
        <v>0</v>
      </c>
      <c r="Z48" s="85"/>
      <c r="AA48" s="86">
        <f t="shared" si="13"/>
        <v>0</v>
      </c>
      <c r="AB48" s="85"/>
      <c r="AC48" s="86">
        <f t="shared" si="14"/>
        <v>0</v>
      </c>
      <c r="AD48" s="85"/>
      <c r="AE48" s="86">
        <f t="shared" si="15"/>
        <v>0</v>
      </c>
      <c r="AF48" s="85"/>
      <c r="AG48" s="86">
        <f t="shared" si="16"/>
        <v>0</v>
      </c>
      <c r="AH48" s="85"/>
      <c r="AI48" s="86">
        <f t="shared" si="17"/>
        <v>0</v>
      </c>
      <c r="AJ48" s="5">
        <f t="shared" si="1"/>
        <v>0</v>
      </c>
      <c r="AK48" s="14">
        <f t="shared" si="2"/>
        <v>0</v>
      </c>
      <c r="AL48" s="90">
        <f t="shared" si="18"/>
        <v>0</v>
      </c>
      <c r="AM48" s="15">
        <f t="shared" si="19"/>
        <v>2</v>
      </c>
      <c r="AN48" s="5">
        <f>IF($E$43:$E$89="P",IF(AND((AK48&lt;50),(AK48&gt;=0)),"INICIAL",IF(AND((AK48&lt;80),(AK48&gt;49)),"INTERMEDIO",IF(AND((AK48&lt;=100),(AK48&gt;79)),"AVANZADO"))),0)</f>
        <v>0</v>
      </c>
      <c r="AO48" s="74"/>
      <c r="AP48" s="81"/>
      <c r="AQ48" s="81"/>
      <c r="AR48" s="81"/>
      <c r="AS48" s="21"/>
    </row>
    <row r="49" spans="1:64" ht="12.75" customHeight="1" x14ac:dyDescent="0.2">
      <c r="A49" s="3"/>
      <c r="B49" s="5">
        <f t="shared" si="21"/>
        <v>7</v>
      </c>
      <c r="C49" s="142" t="s">
        <v>80</v>
      </c>
      <c r="D49" s="143" t="s">
        <v>80</v>
      </c>
      <c r="E49" s="22"/>
      <c r="F49" s="85"/>
      <c r="G49" s="86">
        <f t="shared" si="3"/>
        <v>0</v>
      </c>
      <c r="H49" s="85"/>
      <c r="I49" s="86">
        <f t="shared" si="4"/>
        <v>0</v>
      </c>
      <c r="J49" s="85"/>
      <c r="K49" s="86">
        <f t="shared" si="5"/>
        <v>0</v>
      </c>
      <c r="L49" s="85"/>
      <c r="M49" s="86">
        <f t="shared" si="6"/>
        <v>0</v>
      </c>
      <c r="N49" s="85"/>
      <c r="O49" s="86">
        <f t="shared" si="7"/>
        <v>0</v>
      </c>
      <c r="P49" s="85"/>
      <c r="Q49" s="86">
        <f t="shared" si="8"/>
        <v>0</v>
      </c>
      <c r="R49" s="85"/>
      <c r="S49" s="86">
        <f t="shared" si="9"/>
        <v>0</v>
      </c>
      <c r="T49" s="85"/>
      <c r="U49" s="86">
        <f t="shared" si="10"/>
        <v>0</v>
      </c>
      <c r="V49" s="85"/>
      <c r="W49" s="86">
        <f t="shared" si="11"/>
        <v>0</v>
      </c>
      <c r="X49" s="85"/>
      <c r="Y49" s="86">
        <f t="shared" si="12"/>
        <v>0</v>
      </c>
      <c r="Z49" s="85"/>
      <c r="AA49" s="86">
        <f t="shared" si="13"/>
        <v>0</v>
      </c>
      <c r="AB49" s="85"/>
      <c r="AC49" s="86">
        <f t="shared" si="14"/>
        <v>0</v>
      </c>
      <c r="AD49" s="85"/>
      <c r="AE49" s="86">
        <f t="shared" si="15"/>
        <v>0</v>
      </c>
      <c r="AF49" s="85"/>
      <c r="AG49" s="86">
        <f t="shared" si="16"/>
        <v>0</v>
      </c>
      <c r="AH49" s="85"/>
      <c r="AI49" s="86">
        <f t="shared" si="17"/>
        <v>0</v>
      </c>
      <c r="AJ49" s="5">
        <f t="shared" si="1"/>
        <v>0</v>
      </c>
      <c r="AK49" s="14">
        <f t="shared" si="2"/>
        <v>0</v>
      </c>
      <c r="AL49" s="90">
        <f t="shared" si="18"/>
        <v>0</v>
      </c>
      <c r="AM49" s="15">
        <f t="shared" si="19"/>
        <v>2</v>
      </c>
      <c r="AN49" s="5">
        <f t="shared" si="20"/>
        <v>0</v>
      </c>
      <c r="AO49" s="74"/>
      <c r="AP49" s="81"/>
      <c r="AQ49" s="81"/>
      <c r="AR49" s="81"/>
      <c r="AS49" s="21"/>
    </row>
    <row r="50" spans="1:64" ht="12.75" customHeight="1" x14ac:dyDescent="0.2">
      <c r="A50" s="3"/>
      <c r="B50" s="5">
        <f t="shared" si="21"/>
        <v>8</v>
      </c>
      <c r="C50" s="142" t="s">
        <v>81</v>
      </c>
      <c r="D50" s="143" t="s">
        <v>81</v>
      </c>
      <c r="E50" s="22"/>
      <c r="F50" s="85"/>
      <c r="G50" s="86">
        <f t="shared" si="3"/>
        <v>0</v>
      </c>
      <c r="H50" s="85"/>
      <c r="I50" s="86">
        <f t="shared" si="4"/>
        <v>0</v>
      </c>
      <c r="J50" s="85"/>
      <c r="K50" s="86">
        <f t="shared" si="5"/>
        <v>0</v>
      </c>
      <c r="L50" s="85"/>
      <c r="M50" s="86">
        <f t="shared" si="6"/>
        <v>0</v>
      </c>
      <c r="N50" s="85"/>
      <c r="O50" s="86">
        <f t="shared" si="7"/>
        <v>0</v>
      </c>
      <c r="P50" s="85"/>
      <c r="Q50" s="86">
        <f t="shared" si="8"/>
        <v>0</v>
      </c>
      <c r="R50" s="85"/>
      <c r="S50" s="86">
        <f t="shared" si="9"/>
        <v>0</v>
      </c>
      <c r="T50" s="85"/>
      <c r="U50" s="86">
        <f t="shared" si="10"/>
        <v>0</v>
      </c>
      <c r="V50" s="85"/>
      <c r="W50" s="86">
        <f t="shared" si="11"/>
        <v>0</v>
      </c>
      <c r="X50" s="85"/>
      <c r="Y50" s="86">
        <f t="shared" si="12"/>
        <v>0</v>
      </c>
      <c r="Z50" s="85"/>
      <c r="AA50" s="86">
        <f t="shared" si="13"/>
        <v>0</v>
      </c>
      <c r="AB50" s="85"/>
      <c r="AC50" s="86">
        <f t="shared" si="14"/>
        <v>0</v>
      </c>
      <c r="AD50" s="85"/>
      <c r="AE50" s="86">
        <f t="shared" si="15"/>
        <v>0</v>
      </c>
      <c r="AF50" s="85"/>
      <c r="AG50" s="86">
        <f t="shared" si="16"/>
        <v>0</v>
      </c>
      <c r="AH50" s="85"/>
      <c r="AI50" s="86">
        <f t="shared" si="17"/>
        <v>0</v>
      </c>
      <c r="AJ50" s="5">
        <f t="shared" si="1"/>
        <v>0</v>
      </c>
      <c r="AK50" s="14">
        <f t="shared" si="2"/>
        <v>0</v>
      </c>
      <c r="AL50" s="90">
        <f t="shared" si="18"/>
        <v>0</v>
      </c>
      <c r="AM50" s="15">
        <f t="shared" si="19"/>
        <v>2</v>
      </c>
      <c r="AN50" s="5">
        <f t="shared" si="20"/>
        <v>0</v>
      </c>
      <c r="AO50" s="74"/>
      <c r="AP50" s="81"/>
      <c r="AQ50" s="81"/>
      <c r="AR50" s="81"/>
      <c r="AS50" s="21"/>
    </row>
    <row r="51" spans="1:64" ht="12.75" customHeight="1" x14ac:dyDescent="0.2">
      <c r="A51" s="3"/>
      <c r="B51" s="5">
        <f t="shared" si="21"/>
        <v>9</v>
      </c>
      <c r="C51" s="142" t="s">
        <v>82</v>
      </c>
      <c r="D51" s="143" t="s">
        <v>82</v>
      </c>
      <c r="E51" s="22"/>
      <c r="F51" s="85"/>
      <c r="G51" s="86">
        <f t="shared" si="3"/>
        <v>0</v>
      </c>
      <c r="H51" s="85"/>
      <c r="I51" s="86">
        <f t="shared" si="4"/>
        <v>0</v>
      </c>
      <c r="J51" s="85"/>
      <c r="K51" s="86">
        <f t="shared" si="5"/>
        <v>0</v>
      </c>
      <c r="L51" s="85"/>
      <c r="M51" s="86">
        <f t="shared" si="6"/>
        <v>0</v>
      </c>
      <c r="N51" s="85"/>
      <c r="O51" s="86">
        <f t="shared" si="7"/>
        <v>0</v>
      </c>
      <c r="P51" s="85"/>
      <c r="Q51" s="86">
        <f t="shared" si="8"/>
        <v>0</v>
      </c>
      <c r="R51" s="85"/>
      <c r="S51" s="86">
        <f t="shared" si="9"/>
        <v>0</v>
      </c>
      <c r="T51" s="85"/>
      <c r="U51" s="86">
        <f t="shared" si="10"/>
        <v>0</v>
      </c>
      <c r="V51" s="85"/>
      <c r="W51" s="86">
        <f t="shared" si="11"/>
        <v>0</v>
      </c>
      <c r="X51" s="85"/>
      <c r="Y51" s="86">
        <f t="shared" si="12"/>
        <v>0</v>
      </c>
      <c r="Z51" s="85"/>
      <c r="AA51" s="86">
        <f t="shared" si="13"/>
        <v>0</v>
      </c>
      <c r="AB51" s="85"/>
      <c r="AC51" s="86">
        <f t="shared" si="14"/>
        <v>0</v>
      </c>
      <c r="AD51" s="85"/>
      <c r="AE51" s="86">
        <f t="shared" si="15"/>
        <v>0</v>
      </c>
      <c r="AF51" s="85"/>
      <c r="AG51" s="86">
        <f t="shared" si="16"/>
        <v>0</v>
      </c>
      <c r="AH51" s="85"/>
      <c r="AI51" s="86">
        <f t="shared" si="17"/>
        <v>0</v>
      </c>
      <c r="AJ51" s="5">
        <f t="shared" si="1"/>
        <v>0</v>
      </c>
      <c r="AK51" s="14">
        <f t="shared" si="2"/>
        <v>0</v>
      </c>
      <c r="AL51" s="90">
        <f t="shared" si="18"/>
        <v>0</v>
      </c>
      <c r="AM51" s="15">
        <f t="shared" si="19"/>
        <v>2</v>
      </c>
      <c r="AN51" s="5">
        <f t="shared" si="20"/>
        <v>0</v>
      </c>
      <c r="AO51" s="74"/>
      <c r="AP51" s="81"/>
      <c r="AQ51" s="81"/>
      <c r="AR51" s="81"/>
      <c r="AS51" s="21"/>
    </row>
    <row r="52" spans="1:64" ht="12.75" customHeight="1" x14ac:dyDescent="0.2">
      <c r="A52" s="3"/>
      <c r="B52" s="5">
        <f t="shared" si="21"/>
        <v>10</v>
      </c>
      <c r="C52" s="142" t="s">
        <v>83</v>
      </c>
      <c r="D52" s="143" t="s">
        <v>83</v>
      </c>
      <c r="E52" s="22"/>
      <c r="F52" s="85"/>
      <c r="G52" s="86">
        <f t="shared" si="3"/>
        <v>0</v>
      </c>
      <c r="H52" s="85"/>
      <c r="I52" s="86">
        <f t="shared" si="4"/>
        <v>0</v>
      </c>
      <c r="J52" s="85"/>
      <c r="K52" s="86">
        <f t="shared" si="5"/>
        <v>0</v>
      </c>
      <c r="L52" s="85"/>
      <c r="M52" s="86">
        <f t="shared" si="6"/>
        <v>0</v>
      </c>
      <c r="N52" s="85"/>
      <c r="O52" s="86">
        <f t="shared" si="7"/>
        <v>0</v>
      </c>
      <c r="P52" s="85"/>
      <c r="Q52" s="86">
        <f t="shared" si="8"/>
        <v>0</v>
      </c>
      <c r="R52" s="85"/>
      <c r="S52" s="86">
        <f t="shared" si="9"/>
        <v>0</v>
      </c>
      <c r="T52" s="85"/>
      <c r="U52" s="86">
        <f t="shared" si="10"/>
        <v>0</v>
      </c>
      <c r="V52" s="85"/>
      <c r="W52" s="86">
        <f t="shared" si="11"/>
        <v>0</v>
      </c>
      <c r="X52" s="85"/>
      <c r="Y52" s="86">
        <f t="shared" si="12"/>
        <v>0</v>
      </c>
      <c r="Z52" s="85"/>
      <c r="AA52" s="86">
        <f t="shared" si="13"/>
        <v>0</v>
      </c>
      <c r="AB52" s="85"/>
      <c r="AC52" s="86">
        <f t="shared" si="14"/>
        <v>0</v>
      </c>
      <c r="AD52" s="85"/>
      <c r="AE52" s="86">
        <f t="shared" si="15"/>
        <v>0</v>
      </c>
      <c r="AF52" s="85"/>
      <c r="AG52" s="86">
        <f t="shared" si="16"/>
        <v>0</v>
      </c>
      <c r="AH52" s="85"/>
      <c r="AI52" s="86">
        <f t="shared" si="17"/>
        <v>0</v>
      </c>
      <c r="AJ52" s="5">
        <f t="shared" si="1"/>
        <v>0</v>
      </c>
      <c r="AK52" s="14">
        <f t="shared" si="2"/>
        <v>0</v>
      </c>
      <c r="AL52" s="90">
        <f t="shared" si="18"/>
        <v>0</v>
      </c>
      <c r="AM52" s="15">
        <f t="shared" si="19"/>
        <v>2</v>
      </c>
      <c r="AN52" s="5">
        <f t="shared" si="20"/>
        <v>0</v>
      </c>
      <c r="AO52" s="74"/>
      <c r="AP52" s="81"/>
      <c r="AQ52" s="81"/>
      <c r="AR52" s="81"/>
      <c r="AS52" s="21"/>
    </row>
    <row r="53" spans="1:64" ht="12.75" customHeight="1" x14ac:dyDescent="0.2">
      <c r="A53" s="3"/>
      <c r="B53" s="5">
        <f t="shared" si="21"/>
        <v>11</v>
      </c>
      <c r="C53" s="142" t="s">
        <v>84</v>
      </c>
      <c r="D53" s="143" t="s">
        <v>84</v>
      </c>
      <c r="E53" s="22"/>
      <c r="F53" s="85"/>
      <c r="G53" s="86">
        <f t="shared" si="3"/>
        <v>0</v>
      </c>
      <c r="H53" s="85"/>
      <c r="I53" s="86">
        <f t="shared" si="4"/>
        <v>0</v>
      </c>
      <c r="J53" s="85"/>
      <c r="K53" s="86">
        <f t="shared" si="5"/>
        <v>0</v>
      </c>
      <c r="L53" s="85"/>
      <c r="M53" s="86">
        <f t="shared" si="6"/>
        <v>0</v>
      </c>
      <c r="N53" s="85"/>
      <c r="O53" s="86">
        <f t="shared" si="7"/>
        <v>0</v>
      </c>
      <c r="P53" s="85"/>
      <c r="Q53" s="86">
        <f t="shared" si="8"/>
        <v>0</v>
      </c>
      <c r="R53" s="85"/>
      <c r="S53" s="86">
        <f t="shared" si="9"/>
        <v>0</v>
      </c>
      <c r="T53" s="85"/>
      <c r="U53" s="86">
        <f t="shared" si="10"/>
        <v>0</v>
      </c>
      <c r="V53" s="85"/>
      <c r="W53" s="86">
        <f t="shared" si="11"/>
        <v>0</v>
      </c>
      <c r="X53" s="85"/>
      <c r="Y53" s="86">
        <f t="shared" si="12"/>
        <v>0</v>
      </c>
      <c r="Z53" s="85"/>
      <c r="AA53" s="86">
        <f t="shared" si="13"/>
        <v>0</v>
      </c>
      <c r="AB53" s="85"/>
      <c r="AC53" s="86">
        <f t="shared" si="14"/>
        <v>0</v>
      </c>
      <c r="AD53" s="85"/>
      <c r="AE53" s="86">
        <f t="shared" si="15"/>
        <v>0</v>
      </c>
      <c r="AF53" s="85"/>
      <c r="AG53" s="86">
        <f t="shared" si="16"/>
        <v>0</v>
      </c>
      <c r="AH53" s="85"/>
      <c r="AI53" s="86">
        <f t="shared" si="17"/>
        <v>0</v>
      </c>
      <c r="AJ53" s="5">
        <f t="shared" si="1"/>
        <v>0</v>
      </c>
      <c r="AK53" s="14">
        <f t="shared" si="2"/>
        <v>0</v>
      </c>
      <c r="AL53" s="90">
        <f t="shared" si="18"/>
        <v>0</v>
      </c>
      <c r="AM53" s="15">
        <f t="shared" si="19"/>
        <v>2</v>
      </c>
      <c r="AN53" s="5">
        <f t="shared" si="20"/>
        <v>0</v>
      </c>
      <c r="AO53" s="74"/>
      <c r="AP53" s="81"/>
      <c r="AQ53" s="81"/>
      <c r="AR53" s="81"/>
      <c r="AS53" s="21"/>
    </row>
    <row r="54" spans="1:64" ht="12.75" customHeight="1" x14ac:dyDescent="0.2">
      <c r="A54" s="3"/>
      <c r="B54" s="5">
        <f t="shared" si="21"/>
        <v>12</v>
      </c>
      <c r="C54" s="142" t="s">
        <v>85</v>
      </c>
      <c r="D54" s="143" t="s">
        <v>85</v>
      </c>
      <c r="E54" s="22"/>
      <c r="F54" s="85"/>
      <c r="G54" s="86">
        <f t="shared" si="3"/>
        <v>0</v>
      </c>
      <c r="H54" s="85"/>
      <c r="I54" s="86">
        <f t="shared" si="4"/>
        <v>0</v>
      </c>
      <c r="J54" s="85"/>
      <c r="K54" s="86">
        <f t="shared" si="5"/>
        <v>0</v>
      </c>
      <c r="L54" s="85"/>
      <c r="M54" s="86">
        <f t="shared" si="6"/>
        <v>0</v>
      </c>
      <c r="N54" s="85"/>
      <c r="O54" s="86">
        <f t="shared" si="7"/>
        <v>0</v>
      </c>
      <c r="P54" s="85"/>
      <c r="Q54" s="86">
        <f t="shared" si="8"/>
        <v>0</v>
      </c>
      <c r="R54" s="85"/>
      <c r="S54" s="86">
        <f t="shared" si="9"/>
        <v>0</v>
      </c>
      <c r="T54" s="85"/>
      <c r="U54" s="86">
        <f t="shared" si="10"/>
        <v>0</v>
      </c>
      <c r="V54" s="85"/>
      <c r="W54" s="86">
        <f t="shared" si="11"/>
        <v>0</v>
      </c>
      <c r="X54" s="85"/>
      <c r="Y54" s="86">
        <f t="shared" si="12"/>
        <v>0</v>
      </c>
      <c r="Z54" s="85"/>
      <c r="AA54" s="86">
        <f t="shared" si="13"/>
        <v>0</v>
      </c>
      <c r="AB54" s="85"/>
      <c r="AC54" s="86">
        <f t="shared" si="14"/>
        <v>0</v>
      </c>
      <c r="AD54" s="85"/>
      <c r="AE54" s="86">
        <f t="shared" si="15"/>
        <v>0</v>
      </c>
      <c r="AF54" s="85"/>
      <c r="AG54" s="86">
        <f t="shared" si="16"/>
        <v>0</v>
      </c>
      <c r="AH54" s="85"/>
      <c r="AI54" s="86">
        <f t="shared" si="17"/>
        <v>0</v>
      </c>
      <c r="AJ54" s="5">
        <f t="shared" si="1"/>
        <v>0</v>
      </c>
      <c r="AK54" s="14">
        <f t="shared" si="2"/>
        <v>0</v>
      </c>
      <c r="AL54" s="90">
        <f t="shared" si="18"/>
        <v>0</v>
      </c>
      <c r="AM54" s="15">
        <f t="shared" si="19"/>
        <v>2</v>
      </c>
      <c r="AN54" s="5">
        <f t="shared" si="20"/>
        <v>0</v>
      </c>
      <c r="AO54" s="74"/>
      <c r="AP54" s="81"/>
      <c r="AQ54" s="81"/>
      <c r="AR54" s="81"/>
      <c r="AS54" s="21"/>
    </row>
    <row r="55" spans="1:64" ht="12.75" customHeight="1" x14ac:dyDescent="0.2">
      <c r="A55" s="3"/>
      <c r="B55" s="5">
        <f t="shared" si="21"/>
        <v>13</v>
      </c>
      <c r="C55" s="142" t="s">
        <v>86</v>
      </c>
      <c r="D55" s="143" t="s">
        <v>86</v>
      </c>
      <c r="E55" s="22"/>
      <c r="F55" s="85"/>
      <c r="G55" s="86">
        <f t="shared" si="3"/>
        <v>0</v>
      </c>
      <c r="H55" s="85"/>
      <c r="I55" s="86">
        <f t="shared" si="4"/>
        <v>0</v>
      </c>
      <c r="J55" s="85"/>
      <c r="K55" s="86">
        <f t="shared" si="5"/>
        <v>0</v>
      </c>
      <c r="L55" s="85"/>
      <c r="M55" s="86">
        <f t="shared" si="6"/>
        <v>0</v>
      </c>
      <c r="N55" s="85"/>
      <c r="O55" s="86">
        <f t="shared" si="7"/>
        <v>0</v>
      </c>
      <c r="P55" s="85"/>
      <c r="Q55" s="86">
        <f t="shared" si="8"/>
        <v>0</v>
      </c>
      <c r="R55" s="85"/>
      <c r="S55" s="86">
        <f t="shared" si="9"/>
        <v>0</v>
      </c>
      <c r="T55" s="85"/>
      <c r="U55" s="86">
        <f t="shared" si="10"/>
        <v>0</v>
      </c>
      <c r="V55" s="85"/>
      <c r="W55" s="86">
        <f t="shared" si="11"/>
        <v>0</v>
      </c>
      <c r="X55" s="85"/>
      <c r="Y55" s="86">
        <f t="shared" si="12"/>
        <v>0</v>
      </c>
      <c r="Z55" s="85"/>
      <c r="AA55" s="86">
        <f t="shared" si="13"/>
        <v>0</v>
      </c>
      <c r="AB55" s="85"/>
      <c r="AC55" s="86">
        <f t="shared" si="14"/>
        <v>0</v>
      </c>
      <c r="AD55" s="85"/>
      <c r="AE55" s="86">
        <f t="shared" si="15"/>
        <v>0</v>
      </c>
      <c r="AF55" s="85"/>
      <c r="AG55" s="86">
        <f t="shared" si="16"/>
        <v>0</v>
      </c>
      <c r="AH55" s="85"/>
      <c r="AI55" s="86">
        <f t="shared" si="17"/>
        <v>0</v>
      </c>
      <c r="AJ55" s="5">
        <f t="shared" si="1"/>
        <v>0</v>
      </c>
      <c r="AK55" s="14">
        <f t="shared" si="2"/>
        <v>0</v>
      </c>
      <c r="AL55" s="90">
        <f t="shared" si="18"/>
        <v>0</v>
      </c>
      <c r="AM55" s="15">
        <f t="shared" si="19"/>
        <v>2</v>
      </c>
      <c r="AN55" s="5">
        <f>IF($E$43:$E$89="P",IF(AND((AK55&lt;50),(AK55&gt;=0)),"INICIAL",IF(AND((AK55&lt;80),(AK55&gt;49)),"INTERMEDIO",IF(AND((AK55&lt;=100),(AK55&gt;79)),"AVANZADO"))),0)</f>
        <v>0</v>
      </c>
      <c r="AO55" s="74"/>
      <c r="AP55" s="81"/>
      <c r="AQ55" s="81"/>
      <c r="AR55" s="81"/>
      <c r="AS55" s="21"/>
    </row>
    <row r="56" spans="1:64" ht="12.75" customHeight="1" x14ac:dyDescent="0.2">
      <c r="A56" s="3"/>
      <c r="B56" s="5">
        <f t="shared" si="21"/>
        <v>14</v>
      </c>
      <c r="C56" s="142" t="s">
        <v>87</v>
      </c>
      <c r="D56" s="143" t="s">
        <v>87</v>
      </c>
      <c r="E56" s="22"/>
      <c r="F56" s="85"/>
      <c r="G56" s="86">
        <f t="shared" si="3"/>
        <v>0</v>
      </c>
      <c r="H56" s="85"/>
      <c r="I56" s="86">
        <f t="shared" si="4"/>
        <v>0</v>
      </c>
      <c r="J56" s="85"/>
      <c r="K56" s="86">
        <f t="shared" si="5"/>
        <v>0</v>
      </c>
      <c r="L56" s="85"/>
      <c r="M56" s="86">
        <f t="shared" si="6"/>
        <v>0</v>
      </c>
      <c r="N56" s="85"/>
      <c r="O56" s="86">
        <f t="shared" si="7"/>
        <v>0</v>
      </c>
      <c r="P56" s="85"/>
      <c r="Q56" s="86">
        <f t="shared" si="8"/>
        <v>0</v>
      </c>
      <c r="R56" s="85"/>
      <c r="S56" s="86">
        <f t="shared" si="9"/>
        <v>0</v>
      </c>
      <c r="T56" s="85"/>
      <c r="U56" s="86">
        <f t="shared" si="10"/>
        <v>0</v>
      </c>
      <c r="V56" s="85"/>
      <c r="W56" s="86">
        <f t="shared" si="11"/>
        <v>0</v>
      </c>
      <c r="X56" s="85"/>
      <c r="Y56" s="86">
        <f t="shared" si="12"/>
        <v>0</v>
      </c>
      <c r="Z56" s="85"/>
      <c r="AA56" s="86">
        <f t="shared" si="13"/>
        <v>0</v>
      </c>
      <c r="AB56" s="85"/>
      <c r="AC56" s="86">
        <f t="shared" si="14"/>
        <v>0</v>
      </c>
      <c r="AD56" s="85"/>
      <c r="AE56" s="86">
        <f t="shared" si="15"/>
        <v>0</v>
      </c>
      <c r="AF56" s="85"/>
      <c r="AG56" s="86">
        <f t="shared" si="16"/>
        <v>0</v>
      </c>
      <c r="AH56" s="85"/>
      <c r="AI56" s="86">
        <f t="shared" si="17"/>
        <v>0</v>
      </c>
      <c r="AJ56" s="5">
        <f t="shared" si="1"/>
        <v>0</v>
      </c>
      <c r="AK56" s="14">
        <f t="shared" si="2"/>
        <v>0</v>
      </c>
      <c r="AL56" s="90">
        <f t="shared" si="18"/>
        <v>0</v>
      </c>
      <c r="AM56" s="15">
        <f t="shared" si="19"/>
        <v>2</v>
      </c>
      <c r="AN56" s="5">
        <f t="shared" si="20"/>
        <v>0</v>
      </c>
      <c r="AO56" s="74"/>
      <c r="AP56" s="81"/>
      <c r="AQ56" s="81"/>
      <c r="AR56" s="81"/>
      <c r="AS56" s="21"/>
    </row>
    <row r="57" spans="1:64" ht="12.75" customHeight="1" x14ac:dyDescent="0.2">
      <c r="A57" s="3"/>
      <c r="B57" s="5">
        <f t="shared" si="21"/>
        <v>15</v>
      </c>
      <c r="C57" s="142" t="s">
        <v>88</v>
      </c>
      <c r="D57" s="143" t="s">
        <v>88</v>
      </c>
      <c r="E57" s="22"/>
      <c r="F57" s="85"/>
      <c r="G57" s="86">
        <f t="shared" ref="G57:G63" si="22">IF(F57=$F$40,$F$41,0)</f>
        <v>0</v>
      </c>
      <c r="H57" s="85"/>
      <c r="I57" s="86">
        <f t="shared" ref="I57:I63" si="23">IF(H57=$H$40,$H$41,0)</f>
        <v>0</v>
      </c>
      <c r="J57" s="85"/>
      <c r="K57" s="86">
        <f t="shared" ref="K57:K63" si="24">IF(J57=$J$40,$J$41,0)</f>
        <v>0</v>
      </c>
      <c r="L57" s="85"/>
      <c r="M57" s="86">
        <f t="shared" ref="M57:M63" si="25">IF(L57=$L$40,$L$41,0)</f>
        <v>0</v>
      </c>
      <c r="N57" s="85"/>
      <c r="O57" s="86">
        <f t="shared" ref="O57:O63" si="26">IF(N57=$N$40,$N$41,0)</f>
        <v>0</v>
      </c>
      <c r="P57" s="85"/>
      <c r="Q57" s="86">
        <f t="shared" ref="Q57:Q63" si="27">IF(P57=$P$40,$P$41,0)</f>
        <v>0</v>
      </c>
      <c r="R57" s="85"/>
      <c r="S57" s="86">
        <f t="shared" ref="S57:S63" si="28">IF(R57=$R$40,$R$41,0)</f>
        <v>0</v>
      </c>
      <c r="T57" s="85"/>
      <c r="U57" s="86">
        <f t="shared" ref="U57:U63" si="29">IF(T57=$T$40,$T$41,0)</f>
        <v>0</v>
      </c>
      <c r="V57" s="85"/>
      <c r="W57" s="86">
        <f t="shared" ref="W57:W63" si="30">IF(V57=$V$40,$V$41,0)</f>
        <v>0</v>
      </c>
      <c r="X57" s="85"/>
      <c r="Y57" s="86">
        <f t="shared" ref="Y57:Y63" si="31">IF(X57=$X$40,$X$41,0)</f>
        <v>0</v>
      </c>
      <c r="Z57" s="85"/>
      <c r="AA57" s="86">
        <f t="shared" ref="AA57:AA63" si="32">IF(Z57=$Z$40,$Z$41,0)</f>
        <v>0</v>
      </c>
      <c r="AB57" s="85"/>
      <c r="AC57" s="86">
        <f t="shared" ref="AC57:AC63" si="33">IF(AB57=$AB$40,$AB$41,0)</f>
        <v>0</v>
      </c>
      <c r="AD57" s="85"/>
      <c r="AE57" s="86">
        <f t="shared" ref="AE57:AE63" si="34">IF(AD57=$AD$40,$AD$41,0)</f>
        <v>0</v>
      </c>
      <c r="AF57" s="85"/>
      <c r="AG57" s="86">
        <f t="shared" ref="AG57:AG63" si="35">IF(AF57=$AF$40,$AF$41,0)</f>
        <v>0</v>
      </c>
      <c r="AH57" s="85"/>
      <c r="AI57" s="86">
        <f t="shared" ref="AI57:AI63" si="36">IF(AH57=$AH$40,$AH$41,0)</f>
        <v>0</v>
      </c>
      <c r="AJ57" s="5">
        <f t="shared" si="1"/>
        <v>0</v>
      </c>
      <c r="AK57" s="14">
        <f t="shared" si="2"/>
        <v>0</v>
      </c>
      <c r="AL57" s="90">
        <f t="shared" si="18"/>
        <v>0</v>
      </c>
      <c r="AM57" s="15">
        <f t="shared" si="19"/>
        <v>2</v>
      </c>
      <c r="AN57" s="5">
        <f t="shared" si="20"/>
        <v>0</v>
      </c>
      <c r="AO57" s="74"/>
      <c r="AP57" s="81"/>
      <c r="AQ57" s="81"/>
      <c r="AR57" s="81"/>
      <c r="AS57" s="21"/>
      <c r="BK57" s="96"/>
      <c r="BL57" s="96"/>
    </row>
    <row r="58" spans="1:64" ht="12.75" customHeight="1" x14ac:dyDescent="0.2">
      <c r="A58" s="3"/>
      <c r="B58" s="5">
        <f t="shared" si="21"/>
        <v>16</v>
      </c>
      <c r="C58" s="142" t="s">
        <v>89</v>
      </c>
      <c r="D58" s="143" t="s">
        <v>89</v>
      </c>
      <c r="E58" s="22"/>
      <c r="F58" s="85"/>
      <c r="G58" s="86">
        <f t="shared" si="22"/>
        <v>0</v>
      </c>
      <c r="H58" s="85"/>
      <c r="I58" s="86">
        <f t="shared" si="23"/>
        <v>0</v>
      </c>
      <c r="J58" s="85"/>
      <c r="K58" s="86">
        <f t="shared" si="24"/>
        <v>0</v>
      </c>
      <c r="L58" s="85"/>
      <c r="M58" s="86">
        <f t="shared" si="25"/>
        <v>0</v>
      </c>
      <c r="N58" s="85"/>
      <c r="O58" s="86">
        <f t="shared" si="26"/>
        <v>0</v>
      </c>
      <c r="P58" s="85"/>
      <c r="Q58" s="86">
        <f t="shared" si="27"/>
        <v>0</v>
      </c>
      <c r="R58" s="85"/>
      <c r="S58" s="86">
        <f t="shared" si="28"/>
        <v>0</v>
      </c>
      <c r="T58" s="85"/>
      <c r="U58" s="86">
        <f t="shared" si="29"/>
        <v>0</v>
      </c>
      <c r="V58" s="85"/>
      <c r="W58" s="86">
        <f t="shared" si="30"/>
        <v>0</v>
      </c>
      <c r="X58" s="85"/>
      <c r="Y58" s="86">
        <f t="shared" si="31"/>
        <v>0</v>
      </c>
      <c r="Z58" s="85"/>
      <c r="AA58" s="86">
        <f t="shared" si="32"/>
        <v>0</v>
      </c>
      <c r="AB58" s="85"/>
      <c r="AC58" s="86">
        <f t="shared" si="33"/>
        <v>0</v>
      </c>
      <c r="AD58" s="85"/>
      <c r="AE58" s="86">
        <f t="shared" si="34"/>
        <v>0</v>
      </c>
      <c r="AF58" s="85"/>
      <c r="AG58" s="86">
        <f t="shared" si="35"/>
        <v>0</v>
      </c>
      <c r="AH58" s="85"/>
      <c r="AI58" s="86">
        <f t="shared" si="36"/>
        <v>0</v>
      </c>
      <c r="AJ58" s="5">
        <f t="shared" si="1"/>
        <v>0</v>
      </c>
      <c r="AK58" s="14">
        <f t="shared" si="2"/>
        <v>0</v>
      </c>
      <c r="AL58" s="90">
        <f t="shared" si="18"/>
        <v>0</v>
      </c>
      <c r="AM58" s="15">
        <f t="shared" si="19"/>
        <v>2</v>
      </c>
      <c r="AN58" s="5">
        <f t="shared" si="20"/>
        <v>0</v>
      </c>
      <c r="AO58" s="74"/>
      <c r="AP58" s="81"/>
      <c r="AQ58" s="81"/>
      <c r="AR58" s="81"/>
      <c r="AS58" s="21"/>
      <c r="BK58" s="96"/>
      <c r="BL58" s="96"/>
    </row>
    <row r="59" spans="1:64" ht="12.75" customHeight="1" x14ac:dyDescent="0.2">
      <c r="A59" s="3"/>
      <c r="B59" s="5">
        <f t="shared" si="21"/>
        <v>17</v>
      </c>
      <c r="C59" s="142" t="s">
        <v>90</v>
      </c>
      <c r="D59" s="143" t="s">
        <v>90</v>
      </c>
      <c r="E59" s="22"/>
      <c r="F59" s="85"/>
      <c r="G59" s="86">
        <f t="shared" si="22"/>
        <v>0</v>
      </c>
      <c r="H59" s="85"/>
      <c r="I59" s="86">
        <f t="shared" si="23"/>
        <v>0</v>
      </c>
      <c r="J59" s="85"/>
      <c r="K59" s="86">
        <f t="shared" si="24"/>
        <v>0</v>
      </c>
      <c r="L59" s="85"/>
      <c r="M59" s="86">
        <f t="shared" si="25"/>
        <v>0</v>
      </c>
      <c r="N59" s="85"/>
      <c r="O59" s="86">
        <f t="shared" si="26"/>
        <v>0</v>
      </c>
      <c r="P59" s="85"/>
      <c r="Q59" s="86">
        <f t="shared" si="27"/>
        <v>0</v>
      </c>
      <c r="R59" s="85"/>
      <c r="S59" s="86">
        <f t="shared" si="28"/>
        <v>0</v>
      </c>
      <c r="T59" s="85"/>
      <c r="U59" s="86">
        <f t="shared" si="29"/>
        <v>0</v>
      </c>
      <c r="V59" s="85"/>
      <c r="W59" s="86">
        <f t="shared" si="30"/>
        <v>0</v>
      </c>
      <c r="X59" s="85"/>
      <c r="Y59" s="86">
        <f t="shared" si="31"/>
        <v>0</v>
      </c>
      <c r="Z59" s="85"/>
      <c r="AA59" s="86">
        <f t="shared" si="32"/>
        <v>0</v>
      </c>
      <c r="AB59" s="85"/>
      <c r="AC59" s="86">
        <f t="shared" si="33"/>
        <v>0</v>
      </c>
      <c r="AD59" s="85"/>
      <c r="AE59" s="86">
        <f t="shared" si="34"/>
        <v>0</v>
      </c>
      <c r="AF59" s="85"/>
      <c r="AG59" s="86">
        <f t="shared" si="35"/>
        <v>0</v>
      </c>
      <c r="AH59" s="85"/>
      <c r="AI59" s="86">
        <f t="shared" si="36"/>
        <v>0</v>
      </c>
      <c r="AJ59" s="5">
        <f t="shared" si="1"/>
        <v>0</v>
      </c>
      <c r="AK59" s="14">
        <f t="shared" si="2"/>
        <v>0</v>
      </c>
      <c r="AL59" s="90">
        <f t="shared" si="18"/>
        <v>0</v>
      </c>
      <c r="AM59" s="15">
        <f t="shared" si="19"/>
        <v>2</v>
      </c>
      <c r="AN59" s="5">
        <f t="shared" si="20"/>
        <v>0</v>
      </c>
      <c r="AO59" s="74"/>
      <c r="AP59" s="81"/>
      <c r="AQ59" s="81"/>
      <c r="AR59" s="81"/>
      <c r="AS59" s="21"/>
      <c r="BK59" s="96"/>
      <c r="BL59" s="96"/>
    </row>
    <row r="60" spans="1:64" ht="12.75" customHeight="1" x14ac:dyDescent="0.2">
      <c r="A60" s="3"/>
      <c r="B60" s="5">
        <f t="shared" si="21"/>
        <v>18</v>
      </c>
      <c r="C60" s="142" t="s">
        <v>91</v>
      </c>
      <c r="D60" s="143" t="s">
        <v>91</v>
      </c>
      <c r="E60" s="22"/>
      <c r="F60" s="85"/>
      <c r="G60" s="86">
        <f t="shared" si="22"/>
        <v>0</v>
      </c>
      <c r="H60" s="85"/>
      <c r="I60" s="86">
        <f t="shared" si="23"/>
        <v>0</v>
      </c>
      <c r="J60" s="85"/>
      <c r="K60" s="86">
        <f t="shared" si="24"/>
        <v>0</v>
      </c>
      <c r="L60" s="85"/>
      <c r="M60" s="86">
        <f t="shared" si="25"/>
        <v>0</v>
      </c>
      <c r="N60" s="85"/>
      <c r="O60" s="86">
        <f t="shared" si="26"/>
        <v>0</v>
      </c>
      <c r="P60" s="85"/>
      <c r="Q60" s="86">
        <f t="shared" si="27"/>
        <v>0</v>
      </c>
      <c r="R60" s="85"/>
      <c r="S60" s="86">
        <f t="shared" si="28"/>
        <v>0</v>
      </c>
      <c r="T60" s="85"/>
      <c r="U60" s="86">
        <f t="shared" si="29"/>
        <v>0</v>
      </c>
      <c r="V60" s="85"/>
      <c r="W60" s="86">
        <f t="shared" si="30"/>
        <v>0</v>
      </c>
      <c r="X60" s="85"/>
      <c r="Y60" s="86">
        <f t="shared" si="31"/>
        <v>0</v>
      </c>
      <c r="Z60" s="85"/>
      <c r="AA60" s="86">
        <f t="shared" si="32"/>
        <v>0</v>
      </c>
      <c r="AB60" s="85"/>
      <c r="AC60" s="86">
        <f t="shared" si="33"/>
        <v>0</v>
      </c>
      <c r="AD60" s="85"/>
      <c r="AE60" s="86">
        <f t="shared" si="34"/>
        <v>0</v>
      </c>
      <c r="AF60" s="85"/>
      <c r="AG60" s="86">
        <f t="shared" si="35"/>
        <v>0</v>
      </c>
      <c r="AH60" s="85"/>
      <c r="AI60" s="86">
        <f t="shared" si="36"/>
        <v>0</v>
      </c>
      <c r="AJ60" s="5">
        <f t="shared" si="1"/>
        <v>0</v>
      </c>
      <c r="AK60" s="14">
        <f t="shared" si="2"/>
        <v>0</v>
      </c>
      <c r="AL60" s="90">
        <f t="shared" si="18"/>
        <v>0</v>
      </c>
      <c r="AM60" s="15">
        <f t="shared" si="19"/>
        <v>2</v>
      </c>
      <c r="AN60" s="5">
        <f t="shared" si="20"/>
        <v>0</v>
      </c>
      <c r="AO60" s="74"/>
      <c r="AP60" s="81"/>
      <c r="AQ60" s="81"/>
      <c r="AR60" s="81"/>
      <c r="AS60" s="21"/>
      <c r="BK60" s="96"/>
      <c r="BL60" s="96"/>
    </row>
    <row r="61" spans="1:64" ht="12.75" customHeight="1" x14ac:dyDescent="0.2">
      <c r="A61" s="3"/>
      <c r="B61" s="5">
        <f t="shared" si="21"/>
        <v>19</v>
      </c>
      <c r="C61" s="142" t="s">
        <v>92</v>
      </c>
      <c r="D61" s="143" t="s">
        <v>92</v>
      </c>
      <c r="E61" s="22"/>
      <c r="F61" s="85"/>
      <c r="G61" s="86">
        <f t="shared" si="22"/>
        <v>0</v>
      </c>
      <c r="H61" s="85"/>
      <c r="I61" s="86">
        <f t="shared" si="23"/>
        <v>0</v>
      </c>
      <c r="J61" s="85"/>
      <c r="K61" s="86">
        <f t="shared" si="24"/>
        <v>0</v>
      </c>
      <c r="L61" s="85"/>
      <c r="M61" s="86">
        <f t="shared" si="25"/>
        <v>0</v>
      </c>
      <c r="N61" s="85"/>
      <c r="O61" s="86">
        <f t="shared" si="26"/>
        <v>0</v>
      </c>
      <c r="P61" s="85"/>
      <c r="Q61" s="86">
        <f t="shared" si="27"/>
        <v>0</v>
      </c>
      <c r="R61" s="85"/>
      <c r="S61" s="86">
        <f t="shared" si="28"/>
        <v>0</v>
      </c>
      <c r="T61" s="85"/>
      <c r="U61" s="86">
        <f t="shared" si="29"/>
        <v>0</v>
      </c>
      <c r="V61" s="85"/>
      <c r="W61" s="86">
        <f t="shared" si="30"/>
        <v>0</v>
      </c>
      <c r="X61" s="85"/>
      <c r="Y61" s="86">
        <f t="shared" si="31"/>
        <v>0</v>
      </c>
      <c r="Z61" s="85"/>
      <c r="AA61" s="86">
        <f t="shared" si="32"/>
        <v>0</v>
      </c>
      <c r="AB61" s="85"/>
      <c r="AC61" s="86">
        <f t="shared" si="33"/>
        <v>0</v>
      </c>
      <c r="AD61" s="85"/>
      <c r="AE61" s="86">
        <f t="shared" si="34"/>
        <v>0</v>
      </c>
      <c r="AF61" s="85"/>
      <c r="AG61" s="86">
        <f t="shared" si="35"/>
        <v>0</v>
      </c>
      <c r="AH61" s="85"/>
      <c r="AI61" s="86">
        <f t="shared" si="36"/>
        <v>0</v>
      </c>
      <c r="AJ61" s="5">
        <f t="shared" si="1"/>
        <v>0</v>
      </c>
      <c r="AK61" s="14">
        <f t="shared" si="2"/>
        <v>0</v>
      </c>
      <c r="AL61" s="90">
        <f t="shared" si="18"/>
        <v>0</v>
      </c>
      <c r="AM61" s="15">
        <f t="shared" si="19"/>
        <v>2</v>
      </c>
      <c r="AN61" s="5">
        <f t="shared" si="20"/>
        <v>0</v>
      </c>
      <c r="AO61" s="74"/>
      <c r="AP61" s="81"/>
      <c r="AQ61" s="81"/>
      <c r="AR61" s="81"/>
      <c r="AS61" s="21"/>
      <c r="BI61" s="99"/>
      <c r="BJ61" s="101"/>
      <c r="BK61" s="96"/>
      <c r="BL61" s="96"/>
    </row>
    <row r="62" spans="1:64" ht="12.75" customHeight="1" x14ac:dyDescent="0.2">
      <c r="A62" s="3"/>
      <c r="B62" s="5">
        <f t="shared" si="21"/>
        <v>20</v>
      </c>
      <c r="C62" s="142" t="s">
        <v>93</v>
      </c>
      <c r="D62" s="143" t="s">
        <v>93</v>
      </c>
      <c r="E62" s="22"/>
      <c r="F62" s="85"/>
      <c r="G62" s="86">
        <f t="shared" si="22"/>
        <v>0</v>
      </c>
      <c r="H62" s="85"/>
      <c r="I62" s="86">
        <f t="shared" si="23"/>
        <v>0</v>
      </c>
      <c r="J62" s="85"/>
      <c r="K62" s="86">
        <f t="shared" si="24"/>
        <v>0</v>
      </c>
      <c r="L62" s="85"/>
      <c r="M62" s="86">
        <f t="shared" si="25"/>
        <v>0</v>
      </c>
      <c r="N62" s="85"/>
      <c r="O62" s="86">
        <f t="shared" si="26"/>
        <v>0</v>
      </c>
      <c r="P62" s="85"/>
      <c r="Q62" s="86">
        <f t="shared" si="27"/>
        <v>0</v>
      </c>
      <c r="R62" s="85"/>
      <c r="S62" s="86">
        <f t="shared" si="28"/>
        <v>0</v>
      </c>
      <c r="T62" s="85"/>
      <c r="U62" s="86">
        <f t="shared" si="29"/>
        <v>0</v>
      </c>
      <c r="V62" s="85"/>
      <c r="W62" s="86">
        <f t="shared" si="30"/>
        <v>0</v>
      </c>
      <c r="X62" s="85"/>
      <c r="Y62" s="86">
        <f t="shared" si="31"/>
        <v>0</v>
      </c>
      <c r="Z62" s="85"/>
      <c r="AA62" s="86">
        <f t="shared" si="32"/>
        <v>0</v>
      </c>
      <c r="AB62" s="85"/>
      <c r="AC62" s="86">
        <f t="shared" si="33"/>
        <v>0</v>
      </c>
      <c r="AD62" s="85"/>
      <c r="AE62" s="86">
        <f t="shared" si="34"/>
        <v>0</v>
      </c>
      <c r="AF62" s="85"/>
      <c r="AG62" s="86">
        <f t="shared" si="35"/>
        <v>0</v>
      </c>
      <c r="AH62" s="85"/>
      <c r="AI62" s="86">
        <f t="shared" si="36"/>
        <v>0</v>
      </c>
      <c r="AJ62" s="5">
        <f t="shared" si="1"/>
        <v>0</v>
      </c>
      <c r="AK62" s="14">
        <f t="shared" si="2"/>
        <v>0</v>
      </c>
      <c r="AL62" s="90">
        <f t="shared" si="18"/>
        <v>0</v>
      </c>
      <c r="AM62" s="15">
        <f t="shared" si="19"/>
        <v>2</v>
      </c>
      <c r="AN62" s="5">
        <f t="shared" si="20"/>
        <v>0</v>
      </c>
      <c r="AO62" s="74"/>
      <c r="AP62" s="81"/>
      <c r="AQ62" s="81"/>
      <c r="AR62" s="81"/>
      <c r="AS62" s="21"/>
      <c r="BI62" s="99"/>
      <c r="BJ62" s="101"/>
      <c r="BK62" s="96"/>
      <c r="BL62" s="96"/>
    </row>
    <row r="63" spans="1:64" ht="12.75" customHeight="1" x14ac:dyDescent="0.2">
      <c r="A63" s="3"/>
      <c r="B63" s="5">
        <f t="shared" si="21"/>
        <v>21</v>
      </c>
      <c r="C63" s="142" t="s">
        <v>94</v>
      </c>
      <c r="D63" s="143" t="s">
        <v>94</v>
      </c>
      <c r="E63" s="22"/>
      <c r="F63" s="85"/>
      <c r="G63" s="86">
        <f t="shared" si="22"/>
        <v>0</v>
      </c>
      <c r="H63" s="85"/>
      <c r="I63" s="86">
        <f t="shared" si="23"/>
        <v>0</v>
      </c>
      <c r="J63" s="85"/>
      <c r="K63" s="86">
        <f t="shared" si="24"/>
        <v>0</v>
      </c>
      <c r="L63" s="85"/>
      <c r="M63" s="86">
        <f t="shared" si="25"/>
        <v>0</v>
      </c>
      <c r="N63" s="85"/>
      <c r="O63" s="86">
        <f t="shared" si="26"/>
        <v>0</v>
      </c>
      <c r="P63" s="85"/>
      <c r="Q63" s="86">
        <f t="shared" si="27"/>
        <v>0</v>
      </c>
      <c r="R63" s="85"/>
      <c r="S63" s="86">
        <f t="shared" si="28"/>
        <v>0</v>
      </c>
      <c r="T63" s="85"/>
      <c r="U63" s="86">
        <f t="shared" si="29"/>
        <v>0</v>
      </c>
      <c r="V63" s="85"/>
      <c r="W63" s="86">
        <f t="shared" si="30"/>
        <v>0</v>
      </c>
      <c r="X63" s="85"/>
      <c r="Y63" s="86">
        <f t="shared" si="31"/>
        <v>0</v>
      </c>
      <c r="Z63" s="85"/>
      <c r="AA63" s="86">
        <f t="shared" si="32"/>
        <v>0</v>
      </c>
      <c r="AB63" s="85"/>
      <c r="AC63" s="86">
        <f t="shared" si="33"/>
        <v>0</v>
      </c>
      <c r="AD63" s="85"/>
      <c r="AE63" s="86">
        <f t="shared" si="34"/>
        <v>0</v>
      </c>
      <c r="AF63" s="85"/>
      <c r="AG63" s="86">
        <f t="shared" si="35"/>
        <v>0</v>
      </c>
      <c r="AH63" s="85"/>
      <c r="AI63" s="86">
        <f t="shared" si="36"/>
        <v>0</v>
      </c>
      <c r="AJ63" s="5">
        <f t="shared" si="1"/>
        <v>0</v>
      </c>
      <c r="AK63" s="14">
        <f t="shared" si="2"/>
        <v>0</v>
      </c>
      <c r="AL63" s="90">
        <f t="shared" si="18"/>
        <v>0</v>
      </c>
      <c r="AM63" s="15">
        <f t="shared" si="19"/>
        <v>2</v>
      </c>
      <c r="AN63" s="5">
        <f t="shared" si="20"/>
        <v>0</v>
      </c>
      <c r="AO63" s="74"/>
      <c r="AP63" s="81"/>
      <c r="AQ63" s="81"/>
      <c r="AR63" s="81"/>
      <c r="AS63" s="21"/>
      <c r="BI63" s="99"/>
      <c r="BJ63" s="47"/>
      <c r="BK63" s="96"/>
      <c r="BL63" s="96"/>
    </row>
    <row r="64" spans="1:64" ht="12.75" customHeight="1" x14ac:dyDescent="0.2">
      <c r="A64" s="3"/>
      <c r="B64" s="5">
        <f t="shared" si="21"/>
        <v>22</v>
      </c>
      <c r="C64" s="142" t="s">
        <v>95</v>
      </c>
      <c r="D64" s="143" t="s">
        <v>95</v>
      </c>
      <c r="E64" s="22"/>
      <c r="F64" s="85"/>
      <c r="G64" s="86">
        <f>IF(F64=$F$40,$F$41,0)</f>
        <v>0</v>
      </c>
      <c r="H64" s="85"/>
      <c r="I64" s="86">
        <f>IF(H64=$H$40,$H$41,0)</f>
        <v>0</v>
      </c>
      <c r="J64" s="85"/>
      <c r="K64" s="86">
        <f>IF(J64=$J$40,$J$41,0)</f>
        <v>0</v>
      </c>
      <c r="L64" s="85"/>
      <c r="M64" s="86">
        <f>IF(L64=$L$40,$L$41,0)</f>
        <v>0</v>
      </c>
      <c r="N64" s="85"/>
      <c r="O64" s="86">
        <f>IF(N64=$N$40,$N$41,0)</f>
        <v>0</v>
      </c>
      <c r="P64" s="85"/>
      <c r="Q64" s="86">
        <f>IF(P64=$P$40,$P$41,0)</f>
        <v>0</v>
      </c>
      <c r="R64" s="85"/>
      <c r="S64" s="86">
        <f>IF(R64=$R$40,$R$41,0)</f>
        <v>0</v>
      </c>
      <c r="T64" s="85"/>
      <c r="U64" s="86">
        <f>IF(T64=$T$40,$T$41,0)</f>
        <v>0</v>
      </c>
      <c r="V64" s="85"/>
      <c r="W64" s="86">
        <f>IF(V64=$V$40,$V$41,0)</f>
        <v>0</v>
      </c>
      <c r="X64" s="85"/>
      <c r="Y64" s="86">
        <f>IF(X64=$X$40,$X$41,0)</f>
        <v>0</v>
      </c>
      <c r="Z64" s="85"/>
      <c r="AA64" s="86">
        <f>IF(Z64=$Z$40,$Z$41,0)</f>
        <v>0</v>
      </c>
      <c r="AB64" s="85"/>
      <c r="AC64" s="86">
        <f>IF(AB64=$AB$40,$AB$41,0)</f>
        <v>0</v>
      </c>
      <c r="AD64" s="85"/>
      <c r="AE64" s="86">
        <f>IF(AD64=$AD$40,$AD$41,0)</f>
        <v>0</v>
      </c>
      <c r="AF64" s="85"/>
      <c r="AG64" s="86">
        <f>IF(AF64=$AF$40,$AF$41,0)</f>
        <v>0</v>
      </c>
      <c r="AH64" s="85"/>
      <c r="AI64" s="86">
        <f>IF(AH64=$AH$40,$AH$41,0)</f>
        <v>0</v>
      </c>
      <c r="AJ64" s="5">
        <f t="shared" si="1"/>
        <v>0</v>
      </c>
      <c r="AK64" s="14">
        <f t="shared" si="2"/>
        <v>0</v>
      </c>
      <c r="AL64" s="90">
        <f t="shared" si="18"/>
        <v>0</v>
      </c>
      <c r="AM64" s="15">
        <f t="shared" si="19"/>
        <v>2</v>
      </c>
      <c r="AN64" s="5">
        <f t="shared" si="20"/>
        <v>0</v>
      </c>
      <c r="AO64" s="74"/>
      <c r="AP64" s="81"/>
      <c r="AQ64" s="81"/>
      <c r="AR64" s="81"/>
      <c r="AS64" s="21"/>
      <c r="BI64" s="99"/>
      <c r="BJ64" s="101"/>
    </row>
    <row r="65" spans="1:62" ht="12.75" customHeight="1" x14ac:dyDescent="0.2">
      <c r="A65" s="3"/>
      <c r="B65" s="5">
        <f t="shared" si="21"/>
        <v>23</v>
      </c>
      <c r="C65" s="142" t="s">
        <v>96</v>
      </c>
      <c r="D65" s="143" t="s">
        <v>96</v>
      </c>
      <c r="E65" s="22"/>
      <c r="F65" s="85"/>
      <c r="G65" s="86">
        <f>IF(F65=$F$40,$F$41,0)</f>
        <v>0</v>
      </c>
      <c r="H65" s="85"/>
      <c r="I65" s="86">
        <f>IF(H65=$H$40,$H$41,0)</f>
        <v>0</v>
      </c>
      <c r="J65" s="85"/>
      <c r="K65" s="86">
        <f>IF(J65=$J$40,$J$41,0)</f>
        <v>0</v>
      </c>
      <c r="L65" s="85"/>
      <c r="M65" s="86">
        <f>IF(L65=$L$40,$L$41,0)</f>
        <v>0</v>
      </c>
      <c r="N65" s="85"/>
      <c r="O65" s="86">
        <f>IF(N65=$N$40,$N$41,0)</f>
        <v>0</v>
      </c>
      <c r="P65" s="85"/>
      <c r="Q65" s="86">
        <f>IF(P65=$P$40,$P$41,0)</f>
        <v>0</v>
      </c>
      <c r="R65" s="85"/>
      <c r="S65" s="86">
        <f>IF(R65=$R$40,$R$41,0)</f>
        <v>0</v>
      </c>
      <c r="T65" s="85"/>
      <c r="U65" s="86">
        <f>IF(T65=$T$40,$T$41,0)</f>
        <v>0</v>
      </c>
      <c r="V65" s="85"/>
      <c r="W65" s="86">
        <f>IF(V65=$V$40,$V$41,0)</f>
        <v>0</v>
      </c>
      <c r="X65" s="85"/>
      <c r="Y65" s="86">
        <f>IF(X65=$X$40,$X$41,0)</f>
        <v>0</v>
      </c>
      <c r="Z65" s="85"/>
      <c r="AA65" s="86">
        <f>IF(Z65=$Z$40,$Z$41,0)</f>
        <v>0</v>
      </c>
      <c r="AB65" s="85"/>
      <c r="AC65" s="86">
        <f>IF(AB65=$AB$40,$AB$41,0)</f>
        <v>0</v>
      </c>
      <c r="AD65" s="85"/>
      <c r="AE65" s="86">
        <f>IF(AD65=$AD$40,$AD$41,0)</f>
        <v>0</v>
      </c>
      <c r="AF65" s="85"/>
      <c r="AG65" s="86">
        <f>IF(AF65=$AF$40,$AF$41,0)</f>
        <v>0</v>
      </c>
      <c r="AH65" s="85"/>
      <c r="AI65" s="86">
        <f>IF(AH65=$AH$40,$AH$41,0)</f>
        <v>0</v>
      </c>
      <c r="AJ65" s="5">
        <f t="shared" si="1"/>
        <v>0</v>
      </c>
      <c r="AK65" s="14">
        <f t="shared" si="2"/>
        <v>0</v>
      </c>
      <c r="AL65" s="90">
        <f t="shared" si="18"/>
        <v>0</v>
      </c>
      <c r="AM65" s="15">
        <f t="shared" si="19"/>
        <v>2</v>
      </c>
      <c r="AN65" s="5">
        <f t="shared" si="20"/>
        <v>0</v>
      </c>
      <c r="AO65" s="74"/>
      <c r="AP65" s="81"/>
      <c r="AQ65" s="81"/>
      <c r="AR65" s="81"/>
      <c r="AS65" s="21"/>
      <c r="BI65" s="99"/>
      <c r="BJ65" s="101"/>
    </row>
    <row r="66" spans="1:62" ht="12.75" customHeight="1" x14ac:dyDescent="0.2">
      <c r="A66" s="3"/>
      <c r="B66" s="5">
        <f t="shared" si="21"/>
        <v>24</v>
      </c>
      <c r="C66" s="142" t="s">
        <v>97</v>
      </c>
      <c r="D66" s="143" t="s">
        <v>97</v>
      </c>
      <c r="E66" s="22"/>
      <c r="F66" s="85"/>
      <c r="G66" s="86">
        <f t="shared" ref="G66:G85" si="37">IF(F66=$F$40,$F$41,0)</f>
        <v>0</v>
      </c>
      <c r="H66" s="85"/>
      <c r="I66" s="86">
        <f t="shared" ref="I66:I85" si="38">IF(H66=$H$40,$H$41,0)</f>
        <v>0</v>
      </c>
      <c r="J66" s="85"/>
      <c r="K66" s="86">
        <f t="shared" ref="K66:K85" si="39">IF(J66=$J$40,$J$41,0)</f>
        <v>0</v>
      </c>
      <c r="L66" s="85"/>
      <c r="M66" s="86">
        <f t="shared" ref="M66:M85" si="40">IF(L66=$L$40,$L$41,0)</f>
        <v>0</v>
      </c>
      <c r="N66" s="85"/>
      <c r="O66" s="86">
        <f t="shared" ref="O66:O85" si="41">IF(N66=$N$40,$N$41,0)</f>
        <v>0</v>
      </c>
      <c r="P66" s="85"/>
      <c r="Q66" s="86">
        <f t="shared" ref="Q66:Q85" si="42">IF(P66=$P$40,$P$41,0)</f>
        <v>0</v>
      </c>
      <c r="R66" s="85"/>
      <c r="S66" s="86">
        <f t="shared" ref="S66:S85" si="43">IF(R66=$R$40,$R$41,0)</f>
        <v>0</v>
      </c>
      <c r="T66" s="85"/>
      <c r="U66" s="86">
        <f t="shared" ref="U66:U85" si="44">IF(T66=$T$40,$T$41,0)</f>
        <v>0</v>
      </c>
      <c r="V66" s="85"/>
      <c r="W66" s="86">
        <f t="shared" ref="W66:W85" si="45">IF(V66=$V$40,$V$41,0)</f>
        <v>0</v>
      </c>
      <c r="X66" s="85"/>
      <c r="Y66" s="86">
        <f t="shared" ref="Y66:Y85" si="46">IF(X66=$X$40,$X$41,0)</f>
        <v>0</v>
      </c>
      <c r="Z66" s="85"/>
      <c r="AA66" s="86">
        <f t="shared" ref="AA66:AA85" si="47">IF(Z66=$Z$40,$Z$41,0)</f>
        <v>0</v>
      </c>
      <c r="AB66" s="85"/>
      <c r="AC66" s="86">
        <f t="shared" ref="AC66:AC85" si="48">IF(AB66=$AB$40,$AB$41,0)</f>
        <v>0</v>
      </c>
      <c r="AD66" s="85"/>
      <c r="AE66" s="86">
        <f t="shared" ref="AE66:AE85" si="49">IF(AD66=$AD$40,$AD$41,0)</f>
        <v>0</v>
      </c>
      <c r="AF66" s="85"/>
      <c r="AG66" s="86">
        <f t="shared" ref="AG66:AG85" si="50">IF(AF66=$AF$40,$AF$41,0)</f>
        <v>0</v>
      </c>
      <c r="AH66" s="85"/>
      <c r="AI66" s="86">
        <f t="shared" ref="AI66:AI85" si="51">IF(AH66=$AH$40,$AH$41,0)</f>
        <v>0</v>
      </c>
      <c r="AJ66" s="5">
        <f t="shared" si="1"/>
        <v>0</v>
      </c>
      <c r="AK66" s="14">
        <f t="shared" si="2"/>
        <v>0</v>
      </c>
      <c r="AL66" s="90">
        <f t="shared" si="18"/>
        <v>0</v>
      </c>
      <c r="AM66" s="15">
        <f t="shared" si="19"/>
        <v>2</v>
      </c>
      <c r="AN66" s="5">
        <f t="shared" si="20"/>
        <v>0</v>
      </c>
      <c r="AO66" s="74"/>
      <c r="AP66" s="81"/>
      <c r="AQ66" s="81"/>
      <c r="AR66" s="81"/>
      <c r="AS66" s="21"/>
      <c r="BI66" s="99"/>
      <c r="BJ66" s="50"/>
    </row>
    <row r="67" spans="1:62" ht="12.75" customHeight="1" thickBot="1" x14ac:dyDescent="0.25">
      <c r="A67" s="3"/>
      <c r="B67" s="5">
        <f t="shared" si="21"/>
        <v>25</v>
      </c>
      <c r="C67" s="142" t="s">
        <v>98</v>
      </c>
      <c r="D67" s="143" t="s">
        <v>98</v>
      </c>
      <c r="E67" s="22"/>
      <c r="F67" s="85"/>
      <c r="G67" s="86">
        <f t="shared" si="37"/>
        <v>0</v>
      </c>
      <c r="H67" s="85"/>
      <c r="I67" s="86">
        <f t="shared" si="38"/>
        <v>0</v>
      </c>
      <c r="J67" s="85"/>
      <c r="K67" s="86">
        <f t="shared" si="39"/>
        <v>0</v>
      </c>
      <c r="L67" s="85"/>
      <c r="M67" s="86">
        <f t="shared" si="40"/>
        <v>0</v>
      </c>
      <c r="N67" s="85"/>
      <c r="O67" s="86">
        <f t="shared" si="41"/>
        <v>0</v>
      </c>
      <c r="P67" s="85"/>
      <c r="Q67" s="86">
        <f t="shared" si="42"/>
        <v>0</v>
      </c>
      <c r="R67" s="85"/>
      <c r="S67" s="86">
        <f t="shared" si="43"/>
        <v>0</v>
      </c>
      <c r="T67" s="85"/>
      <c r="U67" s="86">
        <f t="shared" si="44"/>
        <v>0</v>
      </c>
      <c r="V67" s="85"/>
      <c r="W67" s="86">
        <f t="shared" si="45"/>
        <v>0</v>
      </c>
      <c r="X67" s="85"/>
      <c r="Y67" s="86">
        <f t="shared" si="46"/>
        <v>0</v>
      </c>
      <c r="Z67" s="85"/>
      <c r="AA67" s="86">
        <f t="shared" si="47"/>
        <v>0</v>
      </c>
      <c r="AB67" s="85"/>
      <c r="AC67" s="86">
        <f t="shared" si="48"/>
        <v>0</v>
      </c>
      <c r="AD67" s="85"/>
      <c r="AE67" s="86">
        <f t="shared" si="49"/>
        <v>0</v>
      </c>
      <c r="AF67" s="85"/>
      <c r="AG67" s="86">
        <f t="shared" si="50"/>
        <v>0</v>
      </c>
      <c r="AH67" s="85"/>
      <c r="AI67" s="86">
        <f t="shared" si="51"/>
        <v>0</v>
      </c>
      <c r="AJ67" s="5">
        <f t="shared" si="1"/>
        <v>0</v>
      </c>
      <c r="AK67" s="14">
        <f t="shared" si="2"/>
        <v>0</v>
      </c>
      <c r="AL67" s="90">
        <f t="shared" si="18"/>
        <v>0</v>
      </c>
      <c r="AM67" s="15">
        <f t="shared" si="19"/>
        <v>2</v>
      </c>
      <c r="AN67" s="5">
        <f t="shared" si="20"/>
        <v>0</v>
      </c>
      <c r="AO67" s="74"/>
      <c r="AP67" s="81"/>
      <c r="AQ67" s="81"/>
      <c r="AR67" s="81"/>
      <c r="AS67" s="21"/>
    </row>
    <row r="68" spans="1:62" ht="12.75" customHeight="1" x14ac:dyDescent="0.2">
      <c r="A68" s="3"/>
      <c r="B68" s="5">
        <f t="shared" si="21"/>
        <v>26</v>
      </c>
      <c r="C68" s="142" t="s">
        <v>99</v>
      </c>
      <c r="D68" s="143" t="s">
        <v>99</v>
      </c>
      <c r="E68" s="22"/>
      <c r="F68" s="85"/>
      <c r="G68" s="86">
        <f t="shared" si="37"/>
        <v>0</v>
      </c>
      <c r="H68" s="85"/>
      <c r="I68" s="86">
        <f t="shared" si="38"/>
        <v>0</v>
      </c>
      <c r="J68" s="85"/>
      <c r="K68" s="86">
        <f t="shared" si="39"/>
        <v>0</v>
      </c>
      <c r="L68" s="85"/>
      <c r="M68" s="86">
        <f t="shared" si="40"/>
        <v>0</v>
      </c>
      <c r="N68" s="85"/>
      <c r="O68" s="86">
        <f t="shared" si="41"/>
        <v>0</v>
      </c>
      <c r="P68" s="85"/>
      <c r="Q68" s="86">
        <f t="shared" si="42"/>
        <v>0</v>
      </c>
      <c r="R68" s="85"/>
      <c r="S68" s="86">
        <f t="shared" si="43"/>
        <v>0</v>
      </c>
      <c r="T68" s="85"/>
      <c r="U68" s="86">
        <f t="shared" si="44"/>
        <v>0</v>
      </c>
      <c r="V68" s="85"/>
      <c r="W68" s="86">
        <f t="shared" si="45"/>
        <v>0</v>
      </c>
      <c r="X68" s="85"/>
      <c r="Y68" s="86">
        <f t="shared" si="46"/>
        <v>0</v>
      </c>
      <c r="Z68" s="85"/>
      <c r="AA68" s="86">
        <f t="shared" si="47"/>
        <v>0</v>
      </c>
      <c r="AB68" s="85"/>
      <c r="AC68" s="86">
        <f t="shared" si="48"/>
        <v>0</v>
      </c>
      <c r="AD68" s="85"/>
      <c r="AE68" s="86">
        <f t="shared" si="49"/>
        <v>0</v>
      </c>
      <c r="AF68" s="85"/>
      <c r="AG68" s="86">
        <f t="shared" si="50"/>
        <v>0</v>
      </c>
      <c r="AH68" s="85"/>
      <c r="AI68" s="86">
        <f t="shared" si="51"/>
        <v>0</v>
      </c>
      <c r="AJ68" s="5">
        <f t="shared" si="1"/>
        <v>0</v>
      </c>
      <c r="AK68" s="14">
        <f t="shared" si="2"/>
        <v>0</v>
      </c>
      <c r="AL68" s="90">
        <f t="shared" si="18"/>
        <v>0</v>
      </c>
      <c r="AM68" s="15">
        <f t="shared" si="19"/>
        <v>2</v>
      </c>
      <c r="AN68" s="5">
        <f t="shared" si="20"/>
        <v>0</v>
      </c>
      <c r="AO68" s="74"/>
      <c r="AP68" s="81"/>
      <c r="AQ68" s="81"/>
      <c r="AR68" s="81"/>
      <c r="AS68" s="21"/>
      <c r="BI68" s="98" t="s">
        <v>8</v>
      </c>
      <c r="BJ68" s="97" t="s">
        <v>34</v>
      </c>
    </row>
    <row r="69" spans="1:62" ht="12.75" customHeight="1" x14ac:dyDescent="0.2">
      <c r="A69" s="3"/>
      <c r="B69" s="5">
        <f t="shared" si="21"/>
        <v>27</v>
      </c>
      <c r="C69" s="142" t="s">
        <v>100</v>
      </c>
      <c r="D69" s="143" t="s">
        <v>100</v>
      </c>
      <c r="E69" s="22"/>
      <c r="F69" s="85"/>
      <c r="G69" s="86">
        <f t="shared" si="37"/>
        <v>0</v>
      </c>
      <c r="H69" s="85"/>
      <c r="I69" s="86">
        <f t="shared" si="38"/>
        <v>0</v>
      </c>
      <c r="J69" s="85"/>
      <c r="K69" s="86">
        <f t="shared" si="39"/>
        <v>0</v>
      </c>
      <c r="L69" s="85"/>
      <c r="M69" s="86">
        <f t="shared" si="40"/>
        <v>0</v>
      </c>
      <c r="N69" s="85"/>
      <c r="O69" s="86">
        <f t="shared" si="41"/>
        <v>0</v>
      </c>
      <c r="P69" s="85"/>
      <c r="Q69" s="86">
        <f t="shared" si="42"/>
        <v>0</v>
      </c>
      <c r="R69" s="85"/>
      <c r="S69" s="86">
        <f t="shared" si="43"/>
        <v>0</v>
      </c>
      <c r="T69" s="85"/>
      <c r="U69" s="86">
        <f t="shared" si="44"/>
        <v>0</v>
      </c>
      <c r="V69" s="85"/>
      <c r="W69" s="86">
        <f t="shared" si="45"/>
        <v>0</v>
      </c>
      <c r="X69" s="85"/>
      <c r="Y69" s="86">
        <f t="shared" si="46"/>
        <v>0</v>
      </c>
      <c r="Z69" s="85"/>
      <c r="AA69" s="86">
        <f t="shared" si="47"/>
        <v>0</v>
      </c>
      <c r="AB69" s="85"/>
      <c r="AC69" s="86">
        <f t="shared" si="48"/>
        <v>0</v>
      </c>
      <c r="AD69" s="85"/>
      <c r="AE69" s="86">
        <f t="shared" si="49"/>
        <v>0</v>
      </c>
      <c r="AF69" s="85"/>
      <c r="AG69" s="86">
        <f t="shared" si="50"/>
        <v>0</v>
      </c>
      <c r="AH69" s="85"/>
      <c r="AI69" s="86">
        <f t="shared" si="51"/>
        <v>0</v>
      </c>
      <c r="AJ69" s="5">
        <f t="shared" si="1"/>
        <v>0</v>
      </c>
      <c r="AK69" s="14">
        <f t="shared" si="2"/>
        <v>0</v>
      </c>
      <c r="AL69" s="90">
        <f t="shared" si="18"/>
        <v>0</v>
      </c>
      <c r="AM69" s="15">
        <f t="shared" si="19"/>
        <v>2</v>
      </c>
      <c r="AN69" s="5">
        <f t="shared" si="20"/>
        <v>0</v>
      </c>
      <c r="AO69" s="74"/>
      <c r="AP69" s="81"/>
      <c r="AQ69" s="81"/>
      <c r="AR69" s="81"/>
      <c r="AS69" s="21"/>
      <c r="BI69" s="88">
        <v>1</v>
      </c>
      <c r="BJ69" s="102" t="s">
        <v>40</v>
      </c>
    </row>
    <row r="70" spans="1:62" ht="12.75" customHeight="1" x14ac:dyDescent="0.2">
      <c r="A70" s="3"/>
      <c r="B70" s="5">
        <f t="shared" si="21"/>
        <v>28</v>
      </c>
      <c r="C70" s="142" t="s">
        <v>101</v>
      </c>
      <c r="D70" s="143" t="s">
        <v>101</v>
      </c>
      <c r="E70" s="22"/>
      <c r="F70" s="85"/>
      <c r="G70" s="86">
        <f t="shared" si="37"/>
        <v>0</v>
      </c>
      <c r="H70" s="85"/>
      <c r="I70" s="86">
        <f t="shared" si="38"/>
        <v>0</v>
      </c>
      <c r="J70" s="85"/>
      <c r="K70" s="86">
        <f t="shared" si="39"/>
        <v>0</v>
      </c>
      <c r="L70" s="85"/>
      <c r="M70" s="86">
        <f t="shared" si="40"/>
        <v>0</v>
      </c>
      <c r="N70" s="85"/>
      <c r="O70" s="86">
        <f t="shared" si="41"/>
        <v>0</v>
      </c>
      <c r="P70" s="85"/>
      <c r="Q70" s="86">
        <f t="shared" si="42"/>
        <v>0</v>
      </c>
      <c r="R70" s="85"/>
      <c r="S70" s="86">
        <f t="shared" si="43"/>
        <v>0</v>
      </c>
      <c r="T70" s="85"/>
      <c r="U70" s="86">
        <f t="shared" si="44"/>
        <v>0</v>
      </c>
      <c r="V70" s="85"/>
      <c r="W70" s="86">
        <f t="shared" si="45"/>
        <v>0</v>
      </c>
      <c r="X70" s="85"/>
      <c r="Y70" s="86">
        <f t="shared" si="46"/>
        <v>0</v>
      </c>
      <c r="Z70" s="85"/>
      <c r="AA70" s="86">
        <f t="shared" si="47"/>
        <v>0</v>
      </c>
      <c r="AB70" s="85"/>
      <c r="AC70" s="86">
        <f t="shared" si="48"/>
        <v>0</v>
      </c>
      <c r="AD70" s="85"/>
      <c r="AE70" s="86">
        <f t="shared" si="49"/>
        <v>0</v>
      </c>
      <c r="AF70" s="85"/>
      <c r="AG70" s="86">
        <f t="shared" si="50"/>
        <v>0</v>
      </c>
      <c r="AH70" s="85"/>
      <c r="AI70" s="86">
        <f t="shared" si="51"/>
        <v>0</v>
      </c>
      <c r="AJ70" s="5">
        <f t="shared" si="1"/>
        <v>0</v>
      </c>
      <c r="AK70" s="14">
        <f t="shared" si="2"/>
        <v>0</v>
      </c>
      <c r="AL70" s="90">
        <f t="shared" si="18"/>
        <v>0</v>
      </c>
      <c r="AM70" s="15">
        <f t="shared" si="19"/>
        <v>2</v>
      </c>
      <c r="AN70" s="5">
        <f t="shared" si="20"/>
        <v>0</v>
      </c>
      <c r="AO70" s="74"/>
      <c r="AP70" s="81"/>
      <c r="AQ70" s="81"/>
      <c r="AR70" s="81"/>
      <c r="AS70" s="21"/>
      <c r="BI70" s="88">
        <f>BI69+1</f>
        <v>2</v>
      </c>
      <c r="BJ70" s="102" t="s">
        <v>39</v>
      </c>
    </row>
    <row r="71" spans="1:62" ht="12.75" customHeight="1" thickBot="1" x14ac:dyDescent="0.25">
      <c r="A71" s="3"/>
      <c r="B71" s="5">
        <f t="shared" si="21"/>
        <v>29</v>
      </c>
      <c r="C71" s="142" t="s">
        <v>102</v>
      </c>
      <c r="D71" s="143" t="s">
        <v>102</v>
      </c>
      <c r="E71" s="22"/>
      <c r="F71" s="85"/>
      <c r="G71" s="86">
        <f t="shared" si="37"/>
        <v>0</v>
      </c>
      <c r="H71" s="85"/>
      <c r="I71" s="86">
        <f t="shared" si="38"/>
        <v>0</v>
      </c>
      <c r="J71" s="85"/>
      <c r="K71" s="86">
        <f t="shared" si="39"/>
        <v>0</v>
      </c>
      <c r="L71" s="85"/>
      <c r="M71" s="86">
        <f t="shared" si="40"/>
        <v>0</v>
      </c>
      <c r="N71" s="85"/>
      <c r="O71" s="86">
        <f t="shared" si="41"/>
        <v>0</v>
      </c>
      <c r="P71" s="85"/>
      <c r="Q71" s="86">
        <f t="shared" si="42"/>
        <v>0</v>
      </c>
      <c r="R71" s="85"/>
      <c r="S71" s="86">
        <f t="shared" si="43"/>
        <v>0</v>
      </c>
      <c r="T71" s="85"/>
      <c r="U71" s="86">
        <f t="shared" si="44"/>
        <v>0</v>
      </c>
      <c r="V71" s="85"/>
      <c r="W71" s="86">
        <f t="shared" si="45"/>
        <v>0</v>
      </c>
      <c r="X71" s="85"/>
      <c r="Y71" s="86">
        <f t="shared" si="46"/>
        <v>0</v>
      </c>
      <c r="Z71" s="85"/>
      <c r="AA71" s="86">
        <f t="shared" si="47"/>
        <v>0</v>
      </c>
      <c r="AB71" s="85"/>
      <c r="AC71" s="86">
        <f t="shared" si="48"/>
        <v>0</v>
      </c>
      <c r="AD71" s="85"/>
      <c r="AE71" s="86">
        <f t="shared" si="49"/>
        <v>0</v>
      </c>
      <c r="AF71" s="85"/>
      <c r="AG71" s="86">
        <f t="shared" si="50"/>
        <v>0</v>
      </c>
      <c r="AH71" s="85"/>
      <c r="AI71" s="86">
        <f t="shared" si="51"/>
        <v>0</v>
      </c>
      <c r="AJ71" s="5">
        <f t="shared" si="1"/>
        <v>0</v>
      </c>
      <c r="AK71" s="14">
        <f t="shared" si="2"/>
        <v>0</v>
      </c>
      <c r="AL71" s="90">
        <f t="shared" si="18"/>
        <v>0</v>
      </c>
      <c r="AM71" s="15">
        <f t="shared" si="19"/>
        <v>2</v>
      </c>
      <c r="AN71" s="5">
        <f t="shared" si="20"/>
        <v>0</v>
      </c>
      <c r="AO71" s="74"/>
      <c r="AP71" s="81"/>
      <c r="AQ71" s="81"/>
      <c r="AR71" s="81"/>
      <c r="AS71" s="21"/>
      <c r="BI71" s="89">
        <f>BI70+1</f>
        <v>3</v>
      </c>
      <c r="BJ71" s="109" t="s">
        <v>45</v>
      </c>
    </row>
    <row r="72" spans="1:62" ht="12.75" customHeight="1" x14ac:dyDescent="0.2">
      <c r="A72" s="3"/>
      <c r="B72" s="5">
        <f t="shared" si="21"/>
        <v>30</v>
      </c>
      <c r="C72" s="142" t="s">
        <v>103</v>
      </c>
      <c r="D72" s="143" t="s">
        <v>103</v>
      </c>
      <c r="E72" s="22"/>
      <c r="F72" s="85"/>
      <c r="G72" s="86">
        <f t="shared" si="37"/>
        <v>0</v>
      </c>
      <c r="H72" s="85"/>
      <c r="I72" s="86">
        <f t="shared" si="38"/>
        <v>0</v>
      </c>
      <c r="J72" s="85"/>
      <c r="K72" s="86">
        <f t="shared" si="39"/>
        <v>0</v>
      </c>
      <c r="L72" s="85"/>
      <c r="M72" s="86">
        <f t="shared" si="40"/>
        <v>0</v>
      </c>
      <c r="N72" s="85"/>
      <c r="O72" s="86">
        <f t="shared" si="41"/>
        <v>0</v>
      </c>
      <c r="P72" s="85"/>
      <c r="Q72" s="86">
        <f t="shared" si="42"/>
        <v>0</v>
      </c>
      <c r="R72" s="85"/>
      <c r="S72" s="86">
        <f t="shared" si="43"/>
        <v>0</v>
      </c>
      <c r="T72" s="85"/>
      <c r="U72" s="86">
        <f t="shared" si="44"/>
        <v>0</v>
      </c>
      <c r="V72" s="85"/>
      <c r="W72" s="86">
        <f t="shared" si="45"/>
        <v>0</v>
      </c>
      <c r="X72" s="85"/>
      <c r="Y72" s="86">
        <f t="shared" si="46"/>
        <v>0</v>
      </c>
      <c r="Z72" s="85"/>
      <c r="AA72" s="86">
        <f t="shared" si="47"/>
        <v>0</v>
      </c>
      <c r="AB72" s="85"/>
      <c r="AC72" s="86">
        <f t="shared" si="48"/>
        <v>0</v>
      </c>
      <c r="AD72" s="85"/>
      <c r="AE72" s="86">
        <f t="shared" si="49"/>
        <v>0</v>
      </c>
      <c r="AF72" s="85"/>
      <c r="AG72" s="86">
        <f t="shared" si="50"/>
        <v>0</v>
      </c>
      <c r="AH72" s="85"/>
      <c r="AI72" s="86">
        <f t="shared" si="51"/>
        <v>0</v>
      </c>
      <c r="AJ72" s="5">
        <f t="shared" si="1"/>
        <v>0</v>
      </c>
      <c r="AK72" s="14">
        <f t="shared" si="2"/>
        <v>0</v>
      </c>
      <c r="AL72" s="90">
        <f t="shared" si="18"/>
        <v>0</v>
      </c>
      <c r="AM72" s="15">
        <f t="shared" si="19"/>
        <v>2</v>
      </c>
      <c r="AN72" s="5">
        <f t="shared" si="20"/>
        <v>0</v>
      </c>
      <c r="AO72" s="74"/>
      <c r="AP72" s="81"/>
      <c r="AQ72" s="81"/>
      <c r="AR72" s="81"/>
      <c r="AS72" s="21"/>
    </row>
    <row r="73" spans="1:62" ht="12.75" customHeight="1" x14ac:dyDescent="0.2">
      <c r="A73" s="3"/>
      <c r="B73" s="5">
        <f t="shared" si="21"/>
        <v>31</v>
      </c>
      <c r="C73" s="142" t="s">
        <v>104</v>
      </c>
      <c r="D73" s="143" t="s">
        <v>104</v>
      </c>
      <c r="E73" s="22"/>
      <c r="F73" s="85"/>
      <c r="G73" s="86">
        <f t="shared" si="37"/>
        <v>0</v>
      </c>
      <c r="H73" s="85"/>
      <c r="I73" s="86">
        <f t="shared" si="38"/>
        <v>0</v>
      </c>
      <c r="J73" s="85"/>
      <c r="K73" s="86">
        <f t="shared" si="39"/>
        <v>0</v>
      </c>
      <c r="L73" s="85"/>
      <c r="M73" s="86">
        <f t="shared" si="40"/>
        <v>0</v>
      </c>
      <c r="N73" s="85"/>
      <c r="O73" s="86">
        <f t="shared" si="41"/>
        <v>0</v>
      </c>
      <c r="P73" s="85"/>
      <c r="Q73" s="86">
        <f t="shared" si="42"/>
        <v>0</v>
      </c>
      <c r="R73" s="85"/>
      <c r="S73" s="86">
        <f t="shared" si="43"/>
        <v>0</v>
      </c>
      <c r="T73" s="85"/>
      <c r="U73" s="86">
        <f t="shared" si="44"/>
        <v>0</v>
      </c>
      <c r="V73" s="85"/>
      <c r="W73" s="86">
        <f t="shared" si="45"/>
        <v>0</v>
      </c>
      <c r="X73" s="85"/>
      <c r="Y73" s="86">
        <f t="shared" si="46"/>
        <v>0</v>
      </c>
      <c r="Z73" s="85"/>
      <c r="AA73" s="86">
        <f t="shared" si="47"/>
        <v>0</v>
      </c>
      <c r="AB73" s="85"/>
      <c r="AC73" s="86">
        <f t="shared" si="48"/>
        <v>0</v>
      </c>
      <c r="AD73" s="85"/>
      <c r="AE73" s="86">
        <f t="shared" si="49"/>
        <v>0</v>
      </c>
      <c r="AF73" s="85"/>
      <c r="AG73" s="86">
        <f t="shared" si="50"/>
        <v>0</v>
      </c>
      <c r="AH73" s="85"/>
      <c r="AI73" s="86">
        <f t="shared" si="51"/>
        <v>0</v>
      </c>
      <c r="AJ73" s="5">
        <f t="shared" si="1"/>
        <v>0</v>
      </c>
      <c r="AK73" s="14">
        <f t="shared" si="2"/>
        <v>0</v>
      </c>
      <c r="AL73" s="90">
        <f t="shared" si="18"/>
        <v>0</v>
      </c>
      <c r="AM73" s="15">
        <f t="shared" si="19"/>
        <v>2</v>
      </c>
      <c r="AN73" s="5">
        <f t="shared" si="20"/>
        <v>0</v>
      </c>
      <c r="AO73" s="74"/>
      <c r="AP73" s="81"/>
      <c r="AQ73" s="81"/>
      <c r="AR73" s="81"/>
      <c r="AS73" s="21"/>
    </row>
    <row r="74" spans="1:62" ht="12.75" customHeight="1" x14ac:dyDescent="0.2">
      <c r="A74" s="3"/>
      <c r="B74" s="5">
        <f t="shared" si="21"/>
        <v>32</v>
      </c>
      <c r="C74" s="142" t="s">
        <v>105</v>
      </c>
      <c r="D74" s="143" t="s">
        <v>105</v>
      </c>
      <c r="E74" s="22"/>
      <c r="F74" s="85"/>
      <c r="G74" s="86">
        <f t="shared" si="37"/>
        <v>0</v>
      </c>
      <c r="H74" s="85"/>
      <c r="I74" s="86">
        <f t="shared" si="38"/>
        <v>0</v>
      </c>
      <c r="J74" s="85"/>
      <c r="K74" s="86">
        <f t="shared" si="39"/>
        <v>0</v>
      </c>
      <c r="L74" s="85"/>
      <c r="M74" s="86">
        <f t="shared" si="40"/>
        <v>0</v>
      </c>
      <c r="N74" s="85"/>
      <c r="O74" s="86">
        <f t="shared" si="41"/>
        <v>0</v>
      </c>
      <c r="P74" s="85"/>
      <c r="Q74" s="86">
        <f t="shared" si="42"/>
        <v>0</v>
      </c>
      <c r="R74" s="85"/>
      <c r="S74" s="86">
        <f t="shared" si="43"/>
        <v>0</v>
      </c>
      <c r="T74" s="85"/>
      <c r="U74" s="86">
        <f t="shared" si="44"/>
        <v>0</v>
      </c>
      <c r="V74" s="85"/>
      <c r="W74" s="86">
        <f t="shared" si="45"/>
        <v>0</v>
      </c>
      <c r="X74" s="85"/>
      <c r="Y74" s="86">
        <f t="shared" si="46"/>
        <v>0</v>
      </c>
      <c r="Z74" s="85"/>
      <c r="AA74" s="86">
        <f t="shared" si="47"/>
        <v>0</v>
      </c>
      <c r="AB74" s="85"/>
      <c r="AC74" s="86">
        <f t="shared" si="48"/>
        <v>0</v>
      </c>
      <c r="AD74" s="85"/>
      <c r="AE74" s="86">
        <f t="shared" si="49"/>
        <v>0</v>
      </c>
      <c r="AF74" s="85"/>
      <c r="AG74" s="86">
        <f t="shared" si="50"/>
        <v>0</v>
      </c>
      <c r="AH74" s="85"/>
      <c r="AI74" s="86">
        <f t="shared" si="51"/>
        <v>0</v>
      </c>
      <c r="AJ74" s="5">
        <f t="shared" si="1"/>
        <v>0</v>
      </c>
      <c r="AK74" s="14">
        <f t="shared" si="2"/>
        <v>0</v>
      </c>
      <c r="AL74" s="90">
        <f t="shared" si="18"/>
        <v>0</v>
      </c>
      <c r="AM74" s="15">
        <f t="shared" si="19"/>
        <v>2</v>
      </c>
      <c r="AN74" s="5">
        <f t="shared" si="20"/>
        <v>0</v>
      </c>
      <c r="AO74" s="74"/>
      <c r="AP74" s="81"/>
      <c r="AQ74" s="81"/>
      <c r="AR74" s="81"/>
      <c r="AS74" s="21"/>
    </row>
    <row r="75" spans="1:62" ht="12.75" customHeight="1" x14ac:dyDescent="0.2">
      <c r="A75" s="3"/>
      <c r="B75" s="5">
        <f t="shared" si="21"/>
        <v>33</v>
      </c>
      <c r="C75" s="142" t="s">
        <v>106</v>
      </c>
      <c r="D75" s="143" t="s">
        <v>106</v>
      </c>
      <c r="E75" s="22"/>
      <c r="F75" s="85"/>
      <c r="G75" s="86">
        <f t="shared" si="37"/>
        <v>0</v>
      </c>
      <c r="H75" s="85"/>
      <c r="I75" s="86">
        <f t="shared" si="38"/>
        <v>0</v>
      </c>
      <c r="J75" s="85"/>
      <c r="K75" s="86">
        <f t="shared" si="39"/>
        <v>0</v>
      </c>
      <c r="L75" s="85"/>
      <c r="M75" s="86">
        <f t="shared" si="40"/>
        <v>0</v>
      </c>
      <c r="N75" s="85"/>
      <c r="O75" s="86">
        <f t="shared" si="41"/>
        <v>0</v>
      </c>
      <c r="P75" s="85"/>
      <c r="Q75" s="86">
        <f t="shared" si="42"/>
        <v>0</v>
      </c>
      <c r="R75" s="85"/>
      <c r="S75" s="86">
        <f t="shared" si="43"/>
        <v>0</v>
      </c>
      <c r="T75" s="85"/>
      <c r="U75" s="86">
        <f t="shared" si="44"/>
        <v>0</v>
      </c>
      <c r="V75" s="85"/>
      <c r="W75" s="86">
        <f t="shared" si="45"/>
        <v>0</v>
      </c>
      <c r="X75" s="85"/>
      <c r="Y75" s="86">
        <f t="shared" si="46"/>
        <v>0</v>
      </c>
      <c r="Z75" s="85"/>
      <c r="AA75" s="86">
        <f t="shared" si="47"/>
        <v>0</v>
      </c>
      <c r="AB75" s="85"/>
      <c r="AC75" s="86">
        <f t="shared" si="48"/>
        <v>0</v>
      </c>
      <c r="AD75" s="85"/>
      <c r="AE75" s="86">
        <f t="shared" si="49"/>
        <v>0</v>
      </c>
      <c r="AF75" s="85"/>
      <c r="AG75" s="86">
        <f t="shared" si="50"/>
        <v>0</v>
      </c>
      <c r="AH75" s="85"/>
      <c r="AI75" s="86">
        <f t="shared" si="51"/>
        <v>0</v>
      </c>
      <c r="AJ75" s="5">
        <f t="shared" si="1"/>
        <v>0</v>
      </c>
      <c r="AK75" s="14">
        <f t="shared" si="2"/>
        <v>0</v>
      </c>
      <c r="AL75" s="90">
        <f t="shared" si="18"/>
        <v>0</v>
      </c>
      <c r="AM75" s="15">
        <f t="shared" si="19"/>
        <v>2</v>
      </c>
      <c r="AN75" s="5">
        <f t="shared" si="20"/>
        <v>0</v>
      </c>
      <c r="AO75" s="74"/>
      <c r="AP75" s="81"/>
      <c r="AQ75" s="81"/>
      <c r="AR75" s="81"/>
      <c r="AS75" s="21"/>
    </row>
    <row r="76" spans="1:62" ht="12.75" customHeight="1" x14ac:dyDescent="0.2">
      <c r="A76" s="3"/>
      <c r="B76" s="5">
        <f t="shared" si="21"/>
        <v>34</v>
      </c>
      <c r="C76" s="142" t="s">
        <v>107</v>
      </c>
      <c r="D76" s="143" t="s">
        <v>107</v>
      </c>
      <c r="E76" s="22"/>
      <c r="F76" s="85"/>
      <c r="G76" s="86">
        <f t="shared" si="37"/>
        <v>0</v>
      </c>
      <c r="H76" s="85"/>
      <c r="I76" s="86">
        <f t="shared" si="38"/>
        <v>0</v>
      </c>
      <c r="J76" s="85"/>
      <c r="K76" s="86">
        <f t="shared" si="39"/>
        <v>0</v>
      </c>
      <c r="L76" s="85"/>
      <c r="M76" s="86">
        <f t="shared" si="40"/>
        <v>0</v>
      </c>
      <c r="N76" s="85"/>
      <c r="O76" s="86">
        <f t="shared" si="41"/>
        <v>0</v>
      </c>
      <c r="P76" s="85"/>
      <c r="Q76" s="86">
        <f t="shared" si="42"/>
        <v>0</v>
      </c>
      <c r="R76" s="85"/>
      <c r="S76" s="86">
        <f t="shared" si="43"/>
        <v>0</v>
      </c>
      <c r="T76" s="85"/>
      <c r="U76" s="86">
        <f t="shared" si="44"/>
        <v>0</v>
      </c>
      <c r="V76" s="85"/>
      <c r="W76" s="86">
        <f t="shared" si="45"/>
        <v>0</v>
      </c>
      <c r="X76" s="85"/>
      <c r="Y76" s="86">
        <f t="shared" si="46"/>
        <v>0</v>
      </c>
      <c r="Z76" s="85"/>
      <c r="AA76" s="86">
        <f t="shared" si="47"/>
        <v>0</v>
      </c>
      <c r="AB76" s="85"/>
      <c r="AC76" s="86">
        <f t="shared" si="48"/>
        <v>0</v>
      </c>
      <c r="AD76" s="85"/>
      <c r="AE76" s="86">
        <f t="shared" si="49"/>
        <v>0</v>
      </c>
      <c r="AF76" s="85"/>
      <c r="AG76" s="86">
        <f t="shared" si="50"/>
        <v>0</v>
      </c>
      <c r="AH76" s="85"/>
      <c r="AI76" s="86">
        <f t="shared" si="51"/>
        <v>0</v>
      </c>
      <c r="AJ76" s="5">
        <f t="shared" si="1"/>
        <v>0</v>
      </c>
      <c r="AK76" s="14">
        <f t="shared" si="2"/>
        <v>0</v>
      </c>
      <c r="AL76" s="90">
        <f t="shared" si="18"/>
        <v>0</v>
      </c>
      <c r="AM76" s="15">
        <f t="shared" si="19"/>
        <v>2</v>
      </c>
      <c r="AN76" s="5">
        <f t="shared" si="20"/>
        <v>0</v>
      </c>
      <c r="AO76" s="74"/>
      <c r="AP76" s="81"/>
      <c r="AQ76" s="81"/>
      <c r="AR76" s="81"/>
      <c r="AS76" s="21"/>
    </row>
    <row r="77" spans="1:62" ht="12.75" customHeight="1" x14ac:dyDescent="0.2">
      <c r="A77" s="3"/>
      <c r="B77" s="5">
        <f t="shared" si="21"/>
        <v>35</v>
      </c>
      <c r="C77" s="142" t="s">
        <v>108</v>
      </c>
      <c r="D77" s="143" t="s">
        <v>108</v>
      </c>
      <c r="E77" s="22"/>
      <c r="F77" s="85"/>
      <c r="G77" s="86">
        <f t="shared" si="37"/>
        <v>0</v>
      </c>
      <c r="H77" s="85"/>
      <c r="I77" s="86">
        <f t="shared" si="38"/>
        <v>0</v>
      </c>
      <c r="J77" s="85"/>
      <c r="K77" s="86">
        <f t="shared" si="39"/>
        <v>0</v>
      </c>
      <c r="L77" s="85"/>
      <c r="M77" s="86">
        <f t="shared" si="40"/>
        <v>0</v>
      </c>
      <c r="N77" s="85"/>
      <c r="O77" s="86">
        <f t="shared" si="41"/>
        <v>0</v>
      </c>
      <c r="P77" s="85"/>
      <c r="Q77" s="86">
        <f t="shared" si="42"/>
        <v>0</v>
      </c>
      <c r="R77" s="85"/>
      <c r="S77" s="86">
        <f t="shared" si="43"/>
        <v>0</v>
      </c>
      <c r="T77" s="85"/>
      <c r="U77" s="86">
        <f t="shared" si="44"/>
        <v>0</v>
      </c>
      <c r="V77" s="85"/>
      <c r="W77" s="86">
        <f t="shared" si="45"/>
        <v>0</v>
      </c>
      <c r="X77" s="85"/>
      <c r="Y77" s="86">
        <f t="shared" si="46"/>
        <v>0</v>
      </c>
      <c r="Z77" s="85"/>
      <c r="AA77" s="86">
        <f t="shared" si="47"/>
        <v>0</v>
      </c>
      <c r="AB77" s="85"/>
      <c r="AC77" s="86">
        <f t="shared" si="48"/>
        <v>0</v>
      </c>
      <c r="AD77" s="85"/>
      <c r="AE77" s="86">
        <f t="shared" si="49"/>
        <v>0</v>
      </c>
      <c r="AF77" s="85"/>
      <c r="AG77" s="86">
        <f t="shared" si="50"/>
        <v>0</v>
      </c>
      <c r="AH77" s="85"/>
      <c r="AI77" s="86">
        <f t="shared" si="51"/>
        <v>0</v>
      </c>
      <c r="AJ77" s="5">
        <f t="shared" si="1"/>
        <v>0</v>
      </c>
      <c r="AK77" s="14">
        <f t="shared" si="2"/>
        <v>0</v>
      </c>
      <c r="AL77" s="90">
        <f t="shared" si="18"/>
        <v>0</v>
      </c>
      <c r="AM77" s="15">
        <f t="shared" si="19"/>
        <v>2</v>
      </c>
      <c r="AN77" s="5">
        <f t="shared" si="20"/>
        <v>0</v>
      </c>
      <c r="AO77" s="74"/>
      <c r="AP77" s="81"/>
      <c r="AQ77" s="81"/>
      <c r="AR77" s="81"/>
      <c r="AS77" s="21"/>
    </row>
    <row r="78" spans="1:62" ht="12.75" customHeight="1" x14ac:dyDescent="0.2">
      <c r="A78" s="3"/>
      <c r="B78" s="5">
        <f t="shared" si="21"/>
        <v>36</v>
      </c>
      <c r="C78" s="142" t="s">
        <v>109</v>
      </c>
      <c r="D78" s="143" t="s">
        <v>109</v>
      </c>
      <c r="E78" s="22"/>
      <c r="F78" s="85"/>
      <c r="G78" s="86">
        <f t="shared" si="37"/>
        <v>0</v>
      </c>
      <c r="H78" s="85"/>
      <c r="I78" s="86">
        <f t="shared" si="38"/>
        <v>0</v>
      </c>
      <c r="J78" s="85"/>
      <c r="K78" s="86">
        <f t="shared" si="39"/>
        <v>0</v>
      </c>
      <c r="L78" s="85"/>
      <c r="M78" s="86">
        <f t="shared" si="40"/>
        <v>0</v>
      </c>
      <c r="N78" s="85"/>
      <c r="O78" s="86">
        <f t="shared" si="41"/>
        <v>0</v>
      </c>
      <c r="P78" s="85"/>
      <c r="Q78" s="86">
        <f t="shared" si="42"/>
        <v>0</v>
      </c>
      <c r="R78" s="85"/>
      <c r="S78" s="86">
        <f t="shared" si="43"/>
        <v>0</v>
      </c>
      <c r="T78" s="85"/>
      <c r="U78" s="86">
        <f t="shared" si="44"/>
        <v>0</v>
      </c>
      <c r="V78" s="85"/>
      <c r="W78" s="86">
        <f t="shared" si="45"/>
        <v>0</v>
      </c>
      <c r="X78" s="85"/>
      <c r="Y78" s="86">
        <f t="shared" si="46"/>
        <v>0</v>
      </c>
      <c r="Z78" s="85"/>
      <c r="AA78" s="86">
        <f t="shared" si="47"/>
        <v>0</v>
      </c>
      <c r="AB78" s="85"/>
      <c r="AC78" s="86">
        <f t="shared" si="48"/>
        <v>0</v>
      </c>
      <c r="AD78" s="85"/>
      <c r="AE78" s="86">
        <f t="shared" si="49"/>
        <v>0</v>
      </c>
      <c r="AF78" s="85"/>
      <c r="AG78" s="86">
        <f t="shared" si="50"/>
        <v>0</v>
      </c>
      <c r="AH78" s="85"/>
      <c r="AI78" s="86">
        <f t="shared" si="51"/>
        <v>0</v>
      </c>
      <c r="AJ78" s="5">
        <f t="shared" si="1"/>
        <v>0</v>
      </c>
      <c r="AK78" s="14">
        <f t="shared" si="2"/>
        <v>0</v>
      </c>
      <c r="AL78" s="90">
        <f t="shared" si="18"/>
        <v>0</v>
      </c>
      <c r="AM78" s="15">
        <f t="shared" si="19"/>
        <v>2</v>
      </c>
      <c r="AN78" s="5">
        <f t="shared" si="20"/>
        <v>0</v>
      </c>
      <c r="AO78" s="74"/>
      <c r="AP78" s="81"/>
      <c r="AQ78" s="81"/>
      <c r="AR78" s="81"/>
      <c r="AS78" s="21"/>
    </row>
    <row r="79" spans="1:62" ht="12.75" customHeight="1" x14ac:dyDescent="0.2">
      <c r="A79" s="3"/>
      <c r="B79" s="5">
        <f t="shared" si="21"/>
        <v>37</v>
      </c>
      <c r="C79" s="142" t="s">
        <v>110</v>
      </c>
      <c r="D79" s="143" t="s">
        <v>110</v>
      </c>
      <c r="E79" s="22"/>
      <c r="F79" s="85"/>
      <c r="G79" s="86">
        <f t="shared" si="37"/>
        <v>0</v>
      </c>
      <c r="H79" s="85"/>
      <c r="I79" s="86">
        <f t="shared" si="38"/>
        <v>0</v>
      </c>
      <c r="J79" s="85"/>
      <c r="K79" s="86">
        <f t="shared" si="39"/>
        <v>0</v>
      </c>
      <c r="L79" s="85"/>
      <c r="M79" s="86">
        <f t="shared" si="40"/>
        <v>0</v>
      </c>
      <c r="N79" s="85"/>
      <c r="O79" s="86">
        <f t="shared" si="41"/>
        <v>0</v>
      </c>
      <c r="P79" s="85"/>
      <c r="Q79" s="86">
        <f t="shared" si="42"/>
        <v>0</v>
      </c>
      <c r="R79" s="85"/>
      <c r="S79" s="86">
        <f t="shared" si="43"/>
        <v>0</v>
      </c>
      <c r="T79" s="85"/>
      <c r="U79" s="86">
        <f t="shared" si="44"/>
        <v>0</v>
      </c>
      <c r="V79" s="85"/>
      <c r="W79" s="86">
        <f t="shared" si="45"/>
        <v>0</v>
      </c>
      <c r="X79" s="85"/>
      <c r="Y79" s="86">
        <f t="shared" si="46"/>
        <v>0</v>
      </c>
      <c r="Z79" s="85"/>
      <c r="AA79" s="86">
        <f t="shared" si="47"/>
        <v>0</v>
      </c>
      <c r="AB79" s="85"/>
      <c r="AC79" s="86">
        <f t="shared" si="48"/>
        <v>0</v>
      </c>
      <c r="AD79" s="85"/>
      <c r="AE79" s="86">
        <f t="shared" si="49"/>
        <v>0</v>
      </c>
      <c r="AF79" s="85"/>
      <c r="AG79" s="86">
        <f t="shared" si="50"/>
        <v>0</v>
      </c>
      <c r="AH79" s="85"/>
      <c r="AI79" s="86">
        <f t="shared" si="51"/>
        <v>0</v>
      </c>
      <c r="AJ79" s="5">
        <f t="shared" si="1"/>
        <v>0</v>
      </c>
      <c r="AK79" s="14">
        <f t="shared" si="2"/>
        <v>0</v>
      </c>
      <c r="AL79" s="90">
        <f t="shared" si="18"/>
        <v>0</v>
      </c>
      <c r="AM79" s="15">
        <f t="shared" si="19"/>
        <v>2</v>
      </c>
      <c r="AN79" s="5">
        <f t="shared" si="20"/>
        <v>0</v>
      </c>
      <c r="AO79" s="74"/>
      <c r="AP79" s="81"/>
      <c r="AQ79" s="81"/>
      <c r="AR79" s="81"/>
      <c r="AS79" s="21"/>
    </row>
    <row r="80" spans="1:62" ht="12.75" customHeight="1" x14ac:dyDescent="0.2">
      <c r="A80" s="3"/>
      <c r="B80" s="5">
        <f t="shared" si="21"/>
        <v>38</v>
      </c>
      <c r="C80" s="142" t="s">
        <v>111</v>
      </c>
      <c r="D80" s="143" t="s">
        <v>111</v>
      </c>
      <c r="E80" s="22"/>
      <c r="F80" s="85"/>
      <c r="G80" s="86">
        <f t="shared" si="37"/>
        <v>0</v>
      </c>
      <c r="H80" s="85"/>
      <c r="I80" s="86">
        <f t="shared" si="38"/>
        <v>0</v>
      </c>
      <c r="J80" s="85"/>
      <c r="K80" s="86">
        <f t="shared" si="39"/>
        <v>0</v>
      </c>
      <c r="L80" s="85"/>
      <c r="M80" s="86">
        <f t="shared" si="40"/>
        <v>0</v>
      </c>
      <c r="N80" s="85"/>
      <c r="O80" s="86">
        <f t="shared" si="41"/>
        <v>0</v>
      </c>
      <c r="P80" s="85"/>
      <c r="Q80" s="86">
        <f t="shared" si="42"/>
        <v>0</v>
      </c>
      <c r="R80" s="85"/>
      <c r="S80" s="86">
        <f t="shared" si="43"/>
        <v>0</v>
      </c>
      <c r="T80" s="85"/>
      <c r="U80" s="86">
        <f t="shared" si="44"/>
        <v>0</v>
      </c>
      <c r="V80" s="85"/>
      <c r="W80" s="86">
        <f t="shared" si="45"/>
        <v>0</v>
      </c>
      <c r="X80" s="85"/>
      <c r="Y80" s="86">
        <f t="shared" si="46"/>
        <v>0</v>
      </c>
      <c r="Z80" s="85"/>
      <c r="AA80" s="86">
        <f t="shared" si="47"/>
        <v>0</v>
      </c>
      <c r="AB80" s="85"/>
      <c r="AC80" s="86">
        <f t="shared" si="48"/>
        <v>0</v>
      </c>
      <c r="AD80" s="85"/>
      <c r="AE80" s="86">
        <f t="shared" si="49"/>
        <v>0</v>
      </c>
      <c r="AF80" s="85"/>
      <c r="AG80" s="86">
        <f t="shared" si="50"/>
        <v>0</v>
      </c>
      <c r="AH80" s="85"/>
      <c r="AI80" s="86">
        <f t="shared" si="51"/>
        <v>0</v>
      </c>
      <c r="AJ80" s="5">
        <f t="shared" si="1"/>
        <v>0</v>
      </c>
      <c r="AK80" s="14">
        <f t="shared" si="2"/>
        <v>0</v>
      </c>
      <c r="AL80" s="90">
        <f t="shared" si="18"/>
        <v>0</v>
      </c>
      <c r="AM80" s="15">
        <f t="shared" si="19"/>
        <v>2</v>
      </c>
      <c r="AN80" s="5">
        <f t="shared" si="20"/>
        <v>0</v>
      </c>
      <c r="AO80" s="74"/>
      <c r="AP80" s="81"/>
      <c r="AQ80" s="81"/>
      <c r="AR80" s="81"/>
      <c r="AS80" s="21"/>
    </row>
    <row r="81" spans="1:45" ht="12.75" customHeight="1" x14ac:dyDescent="0.2">
      <c r="A81" s="3"/>
      <c r="B81" s="5">
        <f t="shared" si="21"/>
        <v>39</v>
      </c>
      <c r="C81" s="142" t="s">
        <v>112</v>
      </c>
      <c r="D81" s="143" t="s">
        <v>112</v>
      </c>
      <c r="E81" s="22"/>
      <c r="F81" s="85"/>
      <c r="G81" s="86">
        <f t="shared" si="37"/>
        <v>0</v>
      </c>
      <c r="H81" s="85"/>
      <c r="I81" s="86">
        <f t="shared" si="38"/>
        <v>0</v>
      </c>
      <c r="J81" s="85"/>
      <c r="K81" s="86">
        <f t="shared" si="39"/>
        <v>0</v>
      </c>
      <c r="L81" s="85"/>
      <c r="M81" s="86">
        <f t="shared" si="40"/>
        <v>0</v>
      </c>
      <c r="N81" s="85"/>
      <c r="O81" s="86">
        <f t="shared" si="41"/>
        <v>0</v>
      </c>
      <c r="P81" s="85"/>
      <c r="Q81" s="86">
        <f t="shared" si="42"/>
        <v>0</v>
      </c>
      <c r="R81" s="85"/>
      <c r="S81" s="86">
        <f t="shared" si="43"/>
        <v>0</v>
      </c>
      <c r="T81" s="85"/>
      <c r="U81" s="86">
        <f t="shared" si="44"/>
        <v>0</v>
      </c>
      <c r="V81" s="85"/>
      <c r="W81" s="86">
        <f t="shared" si="45"/>
        <v>0</v>
      </c>
      <c r="X81" s="85"/>
      <c r="Y81" s="86">
        <f t="shared" si="46"/>
        <v>0</v>
      </c>
      <c r="Z81" s="85"/>
      <c r="AA81" s="86">
        <f t="shared" si="47"/>
        <v>0</v>
      </c>
      <c r="AB81" s="85"/>
      <c r="AC81" s="86">
        <f t="shared" si="48"/>
        <v>0</v>
      </c>
      <c r="AD81" s="85"/>
      <c r="AE81" s="86">
        <f t="shared" si="49"/>
        <v>0</v>
      </c>
      <c r="AF81" s="85"/>
      <c r="AG81" s="86">
        <f t="shared" si="50"/>
        <v>0</v>
      </c>
      <c r="AH81" s="85"/>
      <c r="AI81" s="86">
        <f t="shared" si="51"/>
        <v>0</v>
      </c>
      <c r="AJ81" s="5">
        <f t="shared" si="1"/>
        <v>0</v>
      </c>
      <c r="AK81" s="14">
        <f t="shared" si="2"/>
        <v>0</v>
      </c>
      <c r="AL81" s="90">
        <f t="shared" si="18"/>
        <v>0</v>
      </c>
      <c r="AM81" s="15">
        <f t="shared" si="19"/>
        <v>2</v>
      </c>
      <c r="AN81" s="5">
        <f t="shared" si="20"/>
        <v>0</v>
      </c>
      <c r="AO81" s="74"/>
      <c r="AP81" s="81"/>
      <c r="AQ81" s="81"/>
      <c r="AR81" s="81"/>
      <c r="AS81" s="21"/>
    </row>
    <row r="82" spans="1:45" ht="12.75" customHeight="1" x14ac:dyDescent="0.2">
      <c r="A82" s="3"/>
      <c r="B82" s="5">
        <f t="shared" si="21"/>
        <v>40</v>
      </c>
      <c r="C82" s="142" t="s">
        <v>113</v>
      </c>
      <c r="D82" s="143" t="s">
        <v>113</v>
      </c>
      <c r="E82" s="22"/>
      <c r="F82" s="85"/>
      <c r="G82" s="86">
        <f t="shared" si="37"/>
        <v>0</v>
      </c>
      <c r="H82" s="85"/>
      <c r="I82" s="86">
        <f t="shared" si="38"/>
        <v>0</v>
      </c>
      <c r="J82" s="85"/>
      <c r="K82" s="86">
        <f t="shared" si="39"/>
        <v>0</v>
      </c>
      <c r="L82" s="85"/>
      <c r="M82" s="86">
        <f t="shared" si="40"/>
        <v>0</v>
      </c>
      <c r="N82" s="85"/>
      <c r="O82" s="86">
        <f t="shared" si="41"/>
        <v>0</v>
      </c>
      <c r="P82" s="85"/>
      <c r="Q82" s="86">
        <f t="shared" si="42"/>
        <v>0</v>
      </c>
      <c r="R82" s="85"/>
      <c r="S82" s="86">
        <f t="shared" si="43"/>
        <v>0</v>
      </c>
      <c r="T82" s="85"/>
      <c r="U82" s="86">
        <f t="shared" si="44"/>
        <v>0</v>
      </c>
      <c r="V82" s="85"/>
      <c r="W82" s="86">
        <f t="shared" si="45"/>
        <v>0</v>
      </c>
      <c r="X82" s="85"/>
      <c r="Y82" s="86">
        <f t="shared" si="46"/>
        <v>0</v>
      </c>
      <c r="Z82" s="85"/>
      <c r="AA82" s="86">
        <f t="shared" si="47"/>
        <v>0</v>
      </c>
      <c r="AB82" s="85"/>
      <c r="AC82" s="86">
        <f t="shared" si="48"/>
        <v>0</v>
      </c>
      <c r="AD82" s="85"/>
      <c r="AE82" s="86">
        <f t="shared" si="49"/>
        <v>0</v>
      </c>
      <c r="AF82" s="85"/>
      <c r="AG82" s="86">
        <f t="shared" si="50"/>
        <v>0</v>
      </c>
      <c r="AH82" s="85"/>
      <c r="AI82" s="86">
        <f t="shared" si="51"/>
        <v>0</v>
      </c>
      <c r="AJ82" s="5">
        <f t="shared" si="1"/>
        <v>0</v>
      </c>
      <c r="AK82" s="14">
        <f t="shared" si="2"/>
        <v>0</v>
      </c>
      <c r="AL82" s="90">
        <f t="shared" si="18"/>
        <v>0</v>
      </c>
      <c r="AM82" s="15">
        <f t="shared" si="19"/>
        <v>2</v>
      </c>
      <c r="AN82" s="5">
        <f t="shared" si="20"/>
        <v>0</v>
      </c>
      <c r="AO82" s="74"/>
      <c r="AP82" s="81"/>
      <c r="AQ82" s="81"/>
      <c r="AR82" s="81"/>
      <c r="AS82" s="21"/>
    </row>
    <row r="83" spans="1:45" ht="12.75" customHeight="1" x14ac:dyDescent="0.2">
      <c r="A83" s="3"/>
      <c r="B83" s="5">
        <f t="shared" si="21"/>
        <v>41</v>
      </c>
      <c r="C83" s="142" t="s">
        <v>114</v>
      </c>
      <c r="D83" s="143" t="s">
        <v>114</v>
      </c>
      <c r="E83" s="22"/>
      <c r="F83" s="85"/>
      <c r="G83" s="86">
        <f t="shared" si="37"/>
        <v>0</v>
      </c>
      <c r="H83" s="85"/>
      <c r="I83" s="86">
        <f t="shared" si="38"/>
        <v>0</v>
      </c>
      <c r="J83" s="85"/>
      <c r="K83" s="86">
        <f t="shared" si="39"/>
        <v>0</v>
      </c>
      <c r="L83" s="85"/>
      <c r="M83" s="86">
        <f t="shared" si="40"/>
        <v>0</v>
      </c>
      <c r="N83" s="85"/>
      <c r="O83" s="86">
        <f t="shared" si="41"/>
        <v>0</v>
      </c>
      <c r="P83" s="85"/>
      <c r="Q83" s="86">
        <f t="shared" si="42"/>
        <v>0</v>
      </c>
      <c r="R83" s="85"/>
      <c r="S83" s="86">
        <f t="shared" si="43"/>
        <v>0</v>
      </c>
      <c r="T83" s="85"/>
      <c r="U83" s="86">
        <f t="shared" si="44"/>
        <v>0</v>
      </c>
      <c r="V83" s="85"/>
      <c r="W83" s="86">
        <f t="shared" si="45"/>
        <v>0</v>
      </c>
      <c r="X83" s="85"/>
      <c r="Y83" s="86">
        <f t="shared" si="46"/>
        <v>0</v>
      </c>
      <c r="Z83" s="85"/>
      <c r="AA83" s="86">
        <f t="shared" si="47"/>
        <v>0</v>
      </c>
      <c r="AB83" s="85"/>
      <c r="AC83" s="86">
        <f t="shared" si="48"/>
        <v>0</v>
      </c>
      <c r="AD83" s="85"/>
      <c r="AE83" s="86">
        <f t="shared" si="49"/>
        <v>0</v>
      </c>
      <c r="AF83" s="85"/>
      <c r="AG83" s="86">
        <f t="shared" si="50"/>
        <v>0</v>
      </c>
      <c r="AH83" s="85"/>
      <c r="AI83" s="86">
        <f t="shared" si="51"/>
        <v>0</v>
      </c>
      <c r="AJ83" s="5">
        <f t="shared" si="1"/>
        <v>0</v>
      </c>
      <c r="AK83" s="14">
        <f t="shared" si="2"/>
        <v>0</v>
      </c>
      <c r="AL83" s="90">
        <f t="shared" si="18"/>
        <v>0</v>
      </c>
      <c r="AM83" s="15">
        <f t="shared" si="19"/>
        <v>2</v>
      </c>
      <c r="AN83" s="5">
        <f t="shared" si="20"/>
        <v>0</v>
      </c>
      <c r="AO83" s="74"/>
      <c r="AP83" s="81"/>
      <c r="AQ83" s="81"/>
      <c r="AR83" s="81"/>
      <c r="AS83" s="21"/>
    </row>
    <row r="84" spans="1:45" ht="12.75" customHeight="1" x14ac:dyDescent="0.2">
      <c r="A84" s="3"/>
      <c r="B84" s="5">
        <f t="shared" si="21"/>
        <v>42</v>
      </c>
      <c r="C84" s="142" t="s">
        <v>115</v>
      </c>
      <c r="D84" s="143" t="s">
        <v>115</v>
      </c>
      <c r="E84" s="22"/>
      <c r="F84" s="85"/>
      <c r="G84" s="86">
        <f t="shared" si="37"/>
        <v>0</v>
      </c>
      <c r="H84" s="85"/>
      <c r="I84" s="86">
        <f t="shared" si="38"/>
        <v>0</v>
      </c>
      <c r="J84" s="85"/>
      <c r="K84" s="86">
        <f t="shared" si="39"/>
        <v>0</v>
      </c>
      <c r="L84" s="85"/>
      <c r="M84" s="86">
        <f t="shared" si="40"/>
        <v>0</v>
      </c>
      <c r="N84" s="85"/>
      <c r="O84" s="86">
        <f t="shared" si="41"/>
        <v>0</v>
      </c>
      <c r="P84" s="85"/>
      <c r="Q84" s="86">
        <f t="shared" si="42"/>
        <v>0</v>
      </c>
      <c r="R84" s="85"/>
      <c r="S84" s="86">
        <f t="shared" si="43"/>
        <v>0</v>
      </c>
      <c r="T84" s="85"/>
      <c r="U84" s="86">
        <f t="shared" si="44"/>
        <v>0</v>
      </c>
      <c r="V84" s="85"/>
      <c r="W84" s="86">
        <f t="shared" si="45"/>
        <v>0</v>
      </c>
      <c r="X84" s="85"/>
      <c r="Y84" s="86">
        <f t="shared" si="46"/>
        <v>0</v>
      </c>
      <c r="Z84" s="85"/>
      <c r="AA84" s="86">
        <f t="shared" si="47"/>
        <v>0</v>
      </c>
      <c r="AB84" s="85"/>
      <c r="AC84" s="86">
        <f t="shared" si="48"/>
        <v>0</v>
      </c>
      <c r="AD84" s="85"/>
      <c r="AE84" s="86">
        <f t="shared" si="49"/>
        <v>0</v>
      </c>
      <c r="AF84" s="85"/>
      <c r="AG84" s="86">
        <f t="shared" si="50"/>
        <v>0</v>
      </c>
      <c r="AH84" s="85"/>
      <c r="AI84" s="86">
        <f t="shared" si="51"/>
        <v>0</v>
      </c>
      <c r="AJ84" s="5">
        <f t="shared" si="1"/>
        <v>0</v>
      </c>
      <c r="AK84" s="14">
        <f t="shared" si="2"/>
        <v>0</v>
      </c>
      <c r="AL84" s="90">
        <f t="shared" si="18"/>
        <v>0</v>
      </c>
      <c r="AM84" s="15">
        <f t="shared" si="19"/>
        <v>2</v>
      </c>
      <c r="AN84" s="5">
        <f t="shared" si="20"/>
        <v>0</v>
      </c>
      <c r="AO84" s="74"/>
      <c r="AP84" s="81"/>
      <c r="AQ84" s="81"/>
      <c r="AR84" s="81"/>
      <c r="AS84" s="21"/>
    </row>
    <row r="85" spans="1:45" ht="12.75" customHeight="1" x14ac:dyDescent="0.2">
      <c r="A85" s="3"/>
      <c r="B85" s="5">
        <f t="shared" si="21"/>
        <v>43</v>
      </c>
      <c r="C85" s="142" t="s">
        <v>116</v>
      </c>
      <c r="D85" s="143" t="s">
        <v>116</v>
      </c>
      <c r="E85" s="22"/>
      <c r="F85" s="85"/>
      <c r="G85" s="86">
        <f t="shared" si="37"/>
        <v>0</v>
      </c>
      <c r="H85" s="85"/>
      <c r="I85" s="86">
        <f t="shared" si="38"/>
        <v>0</v>
      </c>
      <c r="J85" s="85"/>
      <c r="K85" s="86">
        <f t="shared" si="39"/>
        <v>0</v>
      </c>
      <c r="L85" s="85"/>
      <c r="M85" s="86">
        <f t="shared" si="40"/>
        <v>0</v>
      </c>
      <c r="N85" s="85"/>
      <c r="O85" s="86">
        <f t="shared" si="41"/>
        <v>0</v>
      </c>
      <c r="P85" s="85"/>
      <c r="Q85" s="86">
        <f t="shared" si="42"/>
        <v>0</v>
      </c>
      <c r="R85" s="85"/>
      <c r="S85" s="86">
        <f t="shared" si="43"/>
        <v>0</v>
      </c>
      <c r="T85" s="85"/>
      <c r="U85" s="86">
        <f t="shared" si="44"/>
        <v>0</v>
      </c>
      <c r="V85" s="85"/>
      <c r="W85" s="86">
        <f t="shared" si="45"/>
        <v>0</v>
      </c>
      <c r="X85" s="85"/>
      <c r="Y85" s="86">
        <f t="shared" si="46"/>
        <v>0</v>
      </c>
      <c r="Z85" s="85"/>
      <c r="AA85" s="86">
        <f t="shared" si="47"/>
        <v>0</v>
      </c>
      <c r="AB85" s="85"/>
      <c r="AC85" s="86">
        <f t="shared" si="48"/>
        <v>0</v>
      </c>
      <c r="AD85" s="85"/>
      <c r="AE85" s="86">
        <f t="shared" si="49"/>
        <v>0</v>
      </c>
      <c r="AF85" s="85"/>
      <c r="AG85" s="86">
        <f t="shared" si="50"/>
        <v>0</v>
      </c>
      <c r="AH85" s="85"/>
      <c r="AI85" s="86">
        <f t="shared" si="51"/>
        <v>0</v>
      </c>
      <c r="AJ85" s="5">
        <f t="shared" si="1"/>
        <v>0</v>
      </c>
      <c r="AK85" s="14">
        <f t="shared" si="2"/>
        <v>0</v>
      </c>
      <c r="AL85" s="90">
        <f t="shared" si="18"/>
        <v>0</v>
      </c>
      <c r="AM85" s="15">
        <f t="shared" si="19"/>
        <v>2</v>
      </c>
      <c r="AN85" s="5">
        <f t="shared" si="20"/>
        <v>0</v>
      </c>
      <c r="AO85" s="74"/>
      <c r="AP85" s="81"/>
      <c r="AQ85" s="81"/>
      <c r="AR85" s="81"/>
      <c r="AS85" s="21"/>
    </row>
    <row r="86" spans="1:45" ht="12.75" customHeight="1" x14ac:dyDescent="0.2">
      <c r="A86" s="3"/>
      <c r="B86" s="5">
        <f t="shared" si="21"/>
        <v>44</v>
      </c>
      <c r="C86" s="142"/>
      <c r="D86" s="143"/>
      <c r="E86" s="22"/>
      <c r="F86" s="85"/>
      <c r="G86" s="86">
        <f>IF(F86=$F$40,$F$41,0)</f>
        <v>0</v>
      </c>
      <c r="H86" s="85"/>
      <c r="I86" s="86">
        <f>IF(H86=$H$40,$H$41,0)</f>
        <v>0</v>
      </c>
      <c r="J86" s="85"/>
      <c r="K86" s="86">
        <f>IF(J86=$J$40,$J$41,0)</f>
        <v>0</v>
      </c>
      <c r="L86" s="85"/>
      <c r="M86" s="86">
        <f>IF(L86=$L$40,$L$41,0)</f>
        <v>0</v>
      </c>
      <c r="N86" s="85"/>
      <c r="O86" s="86">
        <f>IF(N86=$N$40,$N$41,0)</f>
        <v>0</v>
      </c>
      <c r="P86" s="85"/>
      <c r="Q86" s="86">
        <f>IF(P86=$P$40,$P$41,0)</f>
        <v>0</v>
      </c>
      <c r="R86" s="85"/>
      <c r="S86" s="86">
        <f>IF(R86=$R$40,$R$41,0)</f>
        <v>0</v>
      </c>
      <c r="T86" s="85"/>
      <c r="U86" s="86">
        <f>IF(T86=$T$40,$T$41,0)</f>
        <v>0</v>
      </c>
      <c r="V86" s="85"/>
      <c r="W86" s="86">
        <f>IF(V86=$V$40,$V$41,0)</f>
        <v>0</v>
      </c>
      <c r="X86" s="85"/>
      <c r="Y86" s="86">
        <f>IF(X86=$X$40,$X$41,0)</f>
        <v>0</v>
      </c>
      <c r="Z86" s="85"/>
      <c r="AA86" s="86">
        <f>IF(Z86=$Z$40,$Z$41,0)</f>
        <v>0</v>
      </c>
      <c r="AB86" s="85"/>
      <c r="AC86" s="86">
        <f>IF(AB86=$AB$40,$AB$41,0)</f>
        <v>0</v>
      </c>
      <c r="AD86" s="85"/>
      <c r="AE86" s="86">
        <f>IF(AD86=$AD$40,$AD$41,0)</f>
        <v>0</v>
      </c>
      <c r="AF86" s="85"/>
      <c r="AG86" s="86">
        <f>IF(AF86=$AF$40,$AF$41,0)</f>
        <v>0</v>
      </c>
      <c r="AH86" s="85"/>
      <c r="AI86" s="86">
        <f>IF(AH86=$AH$40,$AH$41,0)</f>
        <v>0</v>
      </c>
      <c r="AJ86" s="5">
        <f t="shared" si="1"/>
        <v>0</v>
      </c>
      <c r="AK86" s="14">
        <f t="shared" si="2"/>
        <v>0</v>
      </c>
      <c r="AL86" s="90">
        <f t="shared" si="18"/>
        <v>0</v>
      </c>
      <c r="AM86" s="15">
        <f t="shared" si="19"/>
        <v>2</v>
      </c>
      <c r="AN86" s="5">
        <f t="shared" si="20"/>
        <v>0</v>
      </c>
      <c r="AO86" s="74"/>
      <c r="AP86" s="81"/>
      <c r="AQ86" s="81"/>
      <c r="AR86" s="81"/>
      <c r="AS86" s="21"/>
    </row>
    <row r="87" spans="1:45" ht="12.75" customHeight="1" x14ac:dyDescent="0.2">
      <c r="A87" s="3"/>
      <c r="B87" s="5">
        <f t="shared" si="21"/>
        <v>45</v>
      </c>
      <c r="C87" s="142"/>
      <c r="D87" s="143"/>
      <c r="E87" s="22"/>
      <c r="F87" s="85"/>
      <c r="G87" s="86">
        <f>IF(F87=$F$40,$F$41,0)</f>
        <v>0</v>
      </c>
      <c r="H87" s="85"/>
      <c r="I87" s="86">
        <f>IF(H87=$H$40,$H$41,0)</f>
        <v>0</v>
      </c>
      <c r="J87" s="85"/>
      <c r="K87" s="86">
        <f>IF(J87=$J$40,$J$41,0)</f>
        <v>0</v>
      </c>
      <c r="L87" s="85"/>
      <c r="M87" s="86">
        <f>IF(L87=$L$40,$L$41,0)</f>
        <v>0</v>
      </c>
      <c r="N87" s="85"/>
      <c r="O87" s="86">
        <f>IF(N87=$N$40,$N$41,0)</f>
        <v>0</v>
      </c>
      <c r="P87" s="85"/>
      <c r="Q87" s="86">
        <f>IF(P87=$P$40,$P$41,0)</f>
        <v>0</v>
      </c>
      <c r="R87" s="85"/>
      <c r="S87" s="86">
        <f>IF(R87=$R$40,$R$41,0)</f>
        <v>0</v>
      </c>
      <c r="T87" s="85"/>
      <c r="U87" s="86">
        <f>IF(T87=$T$40,$T$41,0)</f>
        <v>0</v>
      </c>
      <c r="V87" s="85"/>
      <c r="W87" s="86">
        <f>IF(V87=$V$40,$V$41,0)</f>
        <v>0</v>
      </c>
      <c r="X87" s="85"/>
      <c r="Y87" s="86">
        <f>IF(X87=$X$40,$X$41,0)</f>
        <v>0</v>
      </c>
      <c r="Z87" s="85"/>
      <c r="AA87" s="86">
        <f>IF(Z87=$Z$40,$Z$41,0)</f>
        <v>0</v>
      </c>
      <c r="AB87" s="85"/>
      <c r="AC87" s="86">
        <f>IF(AB87=$AB$40,$AB$41,0)</f>
        <v>0</v>
      </c>
      <c r="AD87" s="85"/>
      <c r="AE87" s="86">
        <f>IF(AD87=$AD$40,$AD$41,0)</f>
        <v>0</v>
      </c>
      <c r="AF87" s="85"/>
      <c r="AG87" s="86">
        <f>IF(AF87=$AF$40,$AF$41,0)</f>
        <v>0</v>
      </c>
      <c r="AH87" s="85"/>
      <c r="AI87" s="86">
        <f>IF(AH87=$AH$40,$AH$41,0)</f>
        <v>0</v>
      </c>
      <c r="AJ87" s="5">
        <f t="shared" si="1"/>
        <v>0</v>
      </c>
      <c r="AK87" s="14">
        <f t="shared" si="2"/>
        <v>0</v>
      </c>
      <c r="AL87" s="90">
        <f t="shared" si="18"/>
        <v>0</v>
      </c>
      <c r="AM87" s="15">
        <f t="shared" si="19"/>
        <v>2</v>
      </c>
      <c r="AN87" s="5">
        <f t="shared" si="20"/>
        <v>0</v>
      </c>
      <c r="AO87" s="74"/>
      <c r="AP87" s="81"/>
      <c r="AQ87" s="81"/>
      <c r="AR87" s="81"/>
      <c r="AS87" s="21"/>
    </row>
    <row r="88" spans="1:45" ht="12.75" customHeight="1" x14ac:dyDescent="0.2">
      <c r="A88" s="3"/>
      <c r="B88" s="5">
        <f t="shared" si="21"/>
        <v>46</v>
      </c>
      <c r="C88" s="142"/>
      <c r="D88" s="143"/>
      <c r="E88" s="22"/>
      <c r="F88" s="85"/>
      <c r="G88" s="86">
        <f>IF(F88=$F$40,$F$41,0)</f>
        <v>0</v>
      </c>
      <c r="H88" s="85"/>
      <c r="I88" s="86">
        <f>IF(H88=$H$40,$H$41,0)</f>
        <v>0</v>
      </c>
      <c r="J88" s="85"/>
      <c r="K88" s="86">
        <f>IF(J88=$J$40,$J$41,0)</f>
        <v>0</v>
      </c>
      <c r="L88" s="85"/>
      <c r="M88" s="86">
        <f>IF(L88=$L$40,$L$41,0)</f>
        <v>0</v>
      </c>
      <c r="N88" s="85"/>
      <c r="O88" s="86">
        <f>IF(N88=$N$40,$N$41,0)</f>
        <v>0</v>
      </c>
      <c r="P88" s="85"/>
      <c r="Q88" s="86">
        <f>IF(P88=$P$40,$P$41,0)</f>
        <v>0</v>
      </c>
      <c r="R88" s="85"/>
      <c r="S88" s="86">
        <f>IF(R88=$R$40,$R$41,0)</f>
        <v>0</v>
      </c>
      <c r="T88" s="85"/>
      <c r="U88" s="86">
        <f>IF(T88=$T$40,$T$41,0)</f>
        <v>0</v>
      </c>
      <c r="V88" s="85"/>
      <c r="W88" s="86">
        <f>IF(V88=$V$40,$V$41,0)</f>
        <v>0</v>
      </c>
      <c r="X88" s="85"/>
      <c r="Y88" s="86">
        <f>IF(X88=$X$40,$X$41,0)</f>
        <v>0</v>
      </c>
      <c r="Z88" s="85"/>
      <c r="AA88" s="86">
        <f>IF(Z88=$Z$40,$Z$41,0)</f>
        <v>0</v>
      </c>
      <c r="AB88" s="85"/>
      <c r="AC88" s="86">
        <f>IF(AB88=$AB$40,$AB$41,0)</f>
        <v>0</v>
      </c>
      <c r="AD88" s="85"/>
      <c r="AE88" s="86">
        <f>IF(AD88=$AD$40,$AD$41,0)</f>
        <v>0</v>
      </c>
      <c r="AF88" s="85"/>
      <c r="AG88" s="86">
        <f>IF(AF88=$AF$40,$AF$41,0)</f>
        <v>0</v>
      </c>
      <c r="AH88" s="85"/>
      <c r="AI88" s="86">
        <f>IF(AH88=$AH$40,$AH$41,0)</f>
        <v>0</v>
      </c>
      <c r="AJ88" s="5">
        <f t="shared" si="1"/>
        <v>0</v>
      </c>
      <c r="AK88" s="14">
        <f t="shared" si="2"/>
        <v>0</v>
      </c>
      <c r="AL88" s="90">
        <f t="shared" si="18"/>
        <v>0</v>
      </c>
      <c r="AM88" s="15">
        <f t="shared" si="19"/>
        <v>2</v>
      </c>
      <c r="AN88" s="5">
        <f t="shared" si="20"/>
        <v>0</v>
      </c>
      <c r="AO88" s="74"/>
      <c r="AP88" s="81"/>
      <c r="AQ88" s="81"/>
      <c r="AR88" s="81"/>
      <c r="AS88" s="21"/>
    </row>
    <row r="89" spans="1:45" ht="12.75" customHeight="1" x14ac:dyDescent="0.2">
      <c r="A89" s="3"/>
      <c r="B89" s="5">
        <v>47</v>
      </c>
      <c r="C89" s="142"/>
      <c r="D89" s="143"/>
      <c r="E89" s="22"/>
      <c r="F89" s="85"/>
      <c r="G89" s="86">
        <f>IF(F89=$F$40,$F$41,0)</f>
        <v>0</v>
      </c>
      <c r="H89" s="85"/>
      <c r="I89" s="86">
        <f>IF(H89=$H$40,$H$41,0)</f>
        <v>0</v>
      </c>
      <c r="J89" s="85"/>
      <c r="K89" s="86">
        <f>IF(J89=$J$40,$J$41,0)</f>
        <v>0</v>
      </c>
      <c r="L89" s="85"/>
      <c r="M89" s="86">
        <f>IF(L89=$L$40,$L$41,0)</f>
        <v>0</v>
      </c>
      <c r="N89" s="85"/>
      <c r="O89" s="86">
        <f>IF(N89=$N$40,$N$41,0)</f>
        <v>0</v>
      </c>
      <c r="P89" s="85"/>
      <c r="Q89" s="86">
        <f>IF(P89=$P$40,$P$41,0)</f>
        <v>0</v>
      </c>
      <c r="R89" s="85"/>
      <c r="S89" s="86">
        <f>IF(R89=$R$40,$R$41,0)</f>
        <v>0</v>
      </c>
      <c r="T89" s="85"/>
      <c r="U89" s="86">
        <f>IF(T89=$T$40,$T$41,0)</f>
        <v>0</v>
      </c>
      <c r="V89" s="85"/>
      <c r="W89" s="86">
        <f>IF(V89=$V$40,$V$41,0)</f>
        <v>0</v>
      </c>
      <c r="X89" s="85"/>
      <c r="Y89" s="86">
        <f>IF(X89=$X$40,$X$41,0)</f>
        <v>0</v>
      </c>
      <c r="Z89" s="85"/>
      <c r="AA89" s="86">
        <f>IF(Z89=$Z$40,$Z$41,0)</f>
        <v>0</v>
      </c>
      <c r="AB89" s="85"/>
      <c r="AC89" s="86">
        <f>IF(AB89=$AB$40,$AB$41,0)</f>
        <v>0</v>
      </c>
      <c r="AD89" s="85"/>
      <c r="AE89" s="86">
        <f>IF(AD89=$AD$40,$AD$41,0)</f>
        <v>0</v>
      </c>
      <c r="AF89" s="85"/>
      <c r="AG89" s="86">
        <f>IF(AF89=$AF$40,$AF$41,0)</f>
        <v>0</v>
      </c>
      <c r="AH89" s="85"/>
      <c r="AI89" s="86">
        <f>IF(AH89=$AH$40,$AH$41,0)</f>
        <v>0</v>
      </c>
      <c r="AJ89" s="5">
        <f t="shared" si="1"/>
        <v>0</v>
      </c>
      <c r="AK89" s="14">
        <f t="shared" si="2"/>
        <v>0</v>
      </c>
      <c r="AL89" s="90">
        <f t="shared" si="18"/>
        <v>0</v>
      </c>
      <c r="AM89" s="15">
        <f t="shared" si="19"/>
        <v>2</v>
      </c>
      <c r="AN89" s="5">
        <f>IF($E$43:$E$89="P",IF(AND((AK89&lt;50),(AK89&gt;=0)),"INICIAL",IF(AND((AK89&lt;80),(AK89&gt;49)),"INTERMEDIO",IF(AND((AK89&lt;=100),(AK89&gt;79)),"AVANZADO"))),0)</f>
        <v>0</v>
      </c>
      <c r="AO89" s="74"/>
      <c r="AP89" s="81"/>
      <c r="AQ89" s="81"/>
      <c r="AR89" s="81"/>
      <c r="AS89" s="21"/>
    </row>
    <row r="90" spans="1:45" ht="12.75" customHeight="1" x14ac:dyDescent="0.2">
      <c r="B90" s="9"/>
      <c r="C90" s="156"/>
      <c r="D90" s="156"/>
      <c r="E90" s="27"/>
      <c r="F90" s="27"/>
      <c r="G90" s="95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9"/>
      <c r="AK90" s="13"/>
      <c r="AL90" s="13"/>
      <c r="AM90" s="13"/>
      <c r="AN90" s="9"/>
      <c r="AO90" s="21"/>
      <c r="AP90" s="21"/>
      <c r="AQ90" s="21"/>
      <c r="AR90" s="21"/>
    </row>
    <row r="91" spans="1:45" ht="12.75" customHeight="1" x14ac:dyDescent="0.2">
      <c r="B91" s="3"/>
      <c r="C91" s="144" t="s">
        <v>3</v>
      </c>
      <c r="D91" s="157"/>
      <c r="E91" s="145"/>
      <c r="F91" s="16">
        <f>SUMIF($E$43:$E$89,"=P",G43:G89)</f>
        <v>0</v>
      </c>
      <c r="G91" s="37"/>
      <c r="H91" s="16">
        <f>SUMIF($E$43:$E$89,"=P",I43:I89)</f>
        <v>0</v>
      </c>
      <c r="I91" s="16"/>
      <c r="J91" s="16">
        <f>SUMIF($E$43:$E$89,"=P",K43:K89)</f>
        <v>0</v>
      </c>
      <c r="K91" s="16"/>
      <c r="L91" s="16">
        <f>SUMIF($E$43:$E$89,"=P",M43:M89)</f>
        <v>0</v>
      </c>
      <c r="M91" s="16"/>
      <c r="N91" s="16">
        <f>SUMIF($E$43:$E$89,"=P",O43:O89)</f>
        <v>0</v>
      </c>
      <c r="O91" s="16"/>
      <c r="P91" s="16">
        <f>SUMIF($E$43:$E$89,"=P",Q43:Q89)</f>
        <v>0</v>
      </c>
      <c r="Q91" s="16"/>
      <c r="R91" s="16">
        <f>SUMIF($E$43:$E$89,"=P",S43:S89)</f>
        <v>0</v>
      </c>
      <c r="S91" s="16"/>
      <c r="T91" s="16">
        <f>SUMIF($E$43:$E$89,"=P",U43:U89)</f>
        <v>0</v>
      </c>
      <c r="U91" s="16"/>
      <c r="V91" s="16">
        <f>SUMIF($E$43:$E$89,"=P",W43:W89)</f>
        <v>0</v>
      </c>
      <c r="W91" s="16"/>
      <c r="X91" s="16">
        <f>SUMIF($E$43:$E$89,"=P",Y43:Y89)</f>
        <v>0</v>
      </c>
      <c r="Y91" s="16"/>
      <c r="Z91" s="16">
        <f>SUMIF($E$43:$E$89,"=P",AA43:AA89)</f>
        <v>0</v>
      </c>
      <c r="AA91" s="16"/>
      <c r="AB91" s="16">
        <f>SUMIF($E$43:$E$89,"=P",AC43:AC89)</f>
        <v>0</v>
      </c>
      <c r="AC91" s="16"/>
      <c r="AD91" s="16">
        <f>SUMIF($E$43:$E$89,"=P",AE43:AE89)</f>
        <v>0</v>
      </c>
      <c r="AE91" s="16"/>
      <c r="AF91" s="16">
        <f>SUMIF($E$43:$E$89,"=P",AG43:AG89)</f>
        <v>0</v>
      </c>
      <c r="AG91" s="16"/>
      <c r="AH91" s="16">
        <f>SUMIF($E$43:$E$89,"=P",AI43:AI89)</f>
        <v>0</v>
      </c>
      <c r="AI91" s="16"/>
      <c r="AJ91" s="6"/>
      <c r="AK91" s="17" t="s">
        <v>19</v>
      </c>
      <c r="AL91" s="17"/>
      <c r="AM91" s="17" t="s">
        <v>5</v>
      </c>
      <c r="AN91" s="8"/>
      <c r="AO91" s="21"/>
      <c r="AP91" s="21"/>
      <c r="AQ91" s="21"/>
      <c r="AR91" s="21"/>
    </row>
    <row r="92" spans="1:45" ht="12.75" customHeight="1" x14ac:dyDescent="0.2">
      <c r="B92" s="3"/>
      <c r="C92" s="158" t="s">
        <v>38</v>
      </c>
      <c r="D92" s="158"/>
      <c r="E92" s="158"/>
      <c r="F92" s="14">
        <f>(F91*100)/(C18*F11)</f>
        <v>0</v>
      </c>
      <c r="G92" s="62"/>
      <c r="H92" s="14">
        <f>(H91*100)/(C19*F11)</f>
        <v>0</v>
      </c>
      <c r="I92" s="14"/>
      <c r="J92" s="14">
        <f>(J91*100)/(C20*F11)</f>
        <v>0</v>
      </c>
      <c r="K92" s="14"/>
      <c r="L92" s="14">
        <f>(L91*100)/(C21*F11)</f>
        <v>0</v>
      </c>
      <c r="M92" s="14"/>
      <c r="N92" s="14">
        <f>(N91*100)/(C22*F11)</f>
        <v>0</v>
      </c>
      <c r="O92" s="14"/>
      <c r="P92" s="14">
        <f>(P91*100)/(C23*F11)</f>
        <v>0</v>
      </c>
      <c r="Q92" s="14"/>
      <c r="R92" s="14">
        <f>(R91*100)/(C24*F11)</f>
        <v>0</v>
      </c>
      <c r="S92" s="14"/>
      <c r="T92" s="14">
        <f>(T91*100)/(C25*F11)</f>
        <v>0</v>
      </c>
      <c r="U92" s="14"/>
      <c r="V92" s="14">
        <f>(V91*100)/(C26*F11)</f>
        <v>0</v>
      </c>
      <c r="W92" s="14"/>
      <c r="X92" s="14">
        <f>(X91*100)/(C27*F11)</f>
        <v>0</v>
      </c>
      <c r="Y92" s="14"/>
      <c r="Z92" s="14">
        <f>(Z91*100)/(C28*F11)</f>
        <v>0</v>
      </c>
      <c r="AA92" s="14"/>
      <c r="AB92" s="14">
        <f>(AB91*100)/(C29*F11)</f>
        <v>0</v>
      </c>
      <c r="AC92" s="14"/>
      <c r="AD92" s="14">
        <f>(AD91*100)/(C30*F11)</f>
        <v>0</v>
      </c>
      <c r="AE92" s="14"/>
      <c r="AF92" s="14">
        <f>(AF91*100)/(C31*F11)</f>
        <v>0</v>
      </c>
      <c r="AG92" s="14"/>
      <c r="AH92" s="14">
        <f>(AH91*100)/(C32*F11)</f>
        <v>0</v>
      </c>
      <c r="AI92" s="15"/>
      <c r="AJ92" s="6"/>
      <c r="AK92" s="18" t="e">
        <f>SUM(AK43:AK89)/COUNTIF(AK43:AK89,"&gt;0")</f>
        <v>#DIV/0!</v>
      </c>
      <c r="AL92" s="18"/>
      <c r="AM92" s="19">
        <f>SUMIF($E$43:$E$89,"=P",$AM$43:$AM$89)/COUNTIF($E$43:$E$89,"=P")</f>
        <v>2</v>
      </c>
      <c r="AN92" s="8"/>
      <c r="AO92" s="21"/>
      <c r="AP92" s="21"/>
      <c r="AQ92" s="21"/>
      <c r="AR92" s="21"/>
    </row>
    <row r="93" spans="1:45" s="50" customFormat="1" ht="12.75" customHeight="1" x14ac:dyDescent="0.2">
      <c r="C93" s="151"/>
      <c r="D93" s="152"/>
      <c r="E93" s="152"/>
      <c r="F93" s="51"/>
      <c r="G93" s="21"/>
      <c r="H93" s="21"/>
      <c r="I93" s="21"/>
      <c r="J93" s="21"/>
      <c r="K93" s="21"/>
      <c r="L93" s="21"/>
      <c r="M93" s="49"/>
      <c r="N93" s="149"/>
      <c r="O93" s="150"/>
      <c r="P93" s="150"/>
      <c r="Q93" s="150"/>
      <c r="R93" s="150"/>
      <c r="S93" s="49"/>
      <c r="T93" s="52"/>
      <c r="U93" s="49"/>
      <c r="V93" s="149"/>
      <c r="W93" s="150"/>
      <c r="X93" s="150"/>
      <c r="Y93" s="150"/>
      <c r="Z93" s="150"/>
      <c r="AA93" s="49"/>
      <c r="AB93" s="52"/>
      <c r="AC93" s="21"/>
      <c r="AD93" s="21"/>
      <c r="AE93" s="21"/>
      <c r="AF93" s="49"/>
      <c r="AG93" s="21"/>
      <c r="AH93" s="21"/>
      <c r="AI93" s="21"/>
      <c r="AK93" s="21"/>
      <c r="AL93" s="21"/>
      <c r="AM93" s="21"/>
      <c r="AO93" s="80"/>
      <c r="AP93" s="80"/>
      <c r="AQ93" s="80"/>
      <c r="AR93" s="80"/>
      <c r="AS93" s="80"/>
    </row>
    <row r="94" spans="1:45" s="50" customFormat="1" ht="12.75" customHeight="1" x14ac:dyDescent="0.2">
      <c r="C94" s="153" t="s">
        <v>37</v>
      </c>
      <c r="D94" s="154"/>
      <c r="E94" s="155"/>
      <c r="F94" s="66">
        <f>AVERAGE(F92,H92)</f>
        <v>0</v>
      </c>
      <c r="G94" s="66"/>
      <c r="H94" s="66">
        <f>AVERAGE(H92)</f>
        <v>0</v>
      </c>
      <c r="I94" s="66"/>
      <c r="J94" s="66">
        <f>AVERAGE(L92)</f>
        <v>0</v>
      </c>
      <c r="K94" s="66"/>
      <c r="L94" s="66">
        <f>AVERAGE(N92)</f>
        <v>0</v>
      </c>
      <c r="M94" s="66"/>
      <c r="N94" s="66">
        <f>AVERAGE(P92)</f>
        <v>0</v>
      </c>
      <c r="O94" s="66"/>
      <c r="P94" s="66">
        <f>AVERAGE(R92,T92)</f>
        <v>0</v>
      </c>
      <c r="Q94" s="66"/>
      <c r="R94" s="66">
        <f>AVERAGE(V92,X92,Z92)</f>
        <v>0</v>
      </c>
      <c r="S94" s="66"/>
      <c r="T94" s="66">
        <f>AVERAGE(AB92,AD92,AF92)</f>
        <v>0</v>
      </c>
      <c r="U94" s="66"/>
      <c r="V94" s="66">
        <f>AVERAGE(AH92)</f>
        <v>0</v>
      </c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K94" s="21"/>
      <c r="AL94" s="21"/>
      <c r="AM94" s="21"/>
      <c r="AO94" s="80"/>
      <c r="AP94" s="80"/>
      <c r="AQ94" s="80"/>
      <c r="AR94" s="80"/>
      <c r="AS94" s="80"/>
    </row>
    <row r="95" spans="1:45" s="50" customFormat="1" ht="12.75" customHeight="1" x14ac:dyDescent="0.2">
      <c r="C95" s="87"/>
      <c r="D95" s="21"/>
      <c r="E95" s="21"/>
      <c r="F95" s="51"/>
      <c r="G95" s="21"/>
      <c r="H95" s="21"/>
      <c r="I95" s="21"/>
      <c r="J95" s="21"/>
      <c r="K95" s="21"/>
      <c r="L95" s="21"/>
      <c r="M95" s="49"/>
      <c r="N95" s="52"/>
      <c r="O95" s="49"/>
      <c r="P95" s="49"/>
      <c r="Q95" s="49"/>
      <c r="R95" s="49"/>
      <c r="S95" s="49"/>
      <c r="T95" s="52"/>
      <c r="U95" s="49"/>
      <c r="V95" s="52"/>
      <c r="W95" s="49"/>
      <c r="X95" s="49"/>
      <c r="Y95" s="49"/>
      <c r="Z95" s="49"/>
      <c r="AA95" s="49"/>
      <c r="AB95" s="52"/>
      <c r="AC95" s="21"/>
      <c r="AD95" s="21"/>
      <c r="AE95" s="21"/>
      <c r="AF95" s="49"/>
      <c r="AG95" s="21"/>
      <c r="AH95" s="21"/>
      <c r="AI95" s="21"/>
      <c r="AK95" s="21"/>
      <c r="AL95" s="21"/>
      <c r="AM95" s="21"/>
      <c r="AO95" s="80"/>
      <c r="AP95" s="80"/>
      <c r="AQ95" s="80"/>
      <c r="AR95" s="80"/>
      <c r="AS95" s="80"/>
    </row>
    <row r="96" spans="1:45" ht="12.75" customHeight="1" x14ac:dyDescent="0.2">
      <c r="C96" s="153" t="s">
        <v>28</v>
      </c>
      <c r="D96" s="154"/>
      <c r="E96" s="155"/>
      <c r="F96" s="66">
        <f>AVERAGE(F92,H92,J92)</f>
        <v>0</v>
      </c>
      <c r="G96" s="67"/>
      <c r="H96" s="66">
        <f>AVERAGE(L92,N92)</f>
        <v>0</v>
      </c>
      <c r="I96" s="66"/>
      <c r="J96" s="66">
        <f>AVERAGE(P92,R92,T92)</f>
        <v>0</v>
      </c>
      <c r="K96" s="66"/>
      <c r="L96" s="66">
        <f>AVERAGE(V92,X92,Z92)</f>
        <v>0</v>
      </c>
      <c r="M96" s="68"/>
      <c r="N96" s="66">
        <f>AVERAGE(AB92,AD92)</f>
        <v>0</v>
      </c>
      <c r="O96" s="66"/>
      <c r="P96" s="66">
        <f>AVERAGE(AF92,AH92)</f>
        <v>0</v>
      </c>
      <c r="Q96" s="72"/>
      <c r="R96" s="72"/>
      <c r="S96" s="72"/>
      <c r="T96" s="72"/>
      <c r="U96" s="72"/>
      <c r="V96" s="72"/>
      <c r="W96" s="103"/>
      <c r="X96" s="104"/>
      <c r="Y96" s="105"/>
      <c r="Z96" s="104"/>
      <c r="AA96" s="105"/>
      <c r="AB96" s="104"/>
      <c r="AC96" s="105"/>
      <c r="AD96" s="104"/>
      <c r="AE96" s="50"/>
      <c r="AF96" s="100"/>
    </row>
    <row r="97" spans="3:30" ht="12.75" customHeight="1" x14ac:dyDescent="0.2">
      <c r="C97" s="69"/>
      <c r="D97" s="69"/>
      <c r="E97" s="70"/>
      <c r="F97" s="141"/>
      <c r="G97" s="141"/>
      <c r="H97" s="141"/>
      <c r="I97" s="71"/>
      <c r="J97" s="70"/>
      <c r="K97" s="70"/>
      <c r="L97" s="70"/>
      <c r="M97" s="70"/>
      <c r="N97" s="70"/>
      <c r="O97" s="70"/>
      <c r="P97" s="73"/>
      <c r="Q97" s="73"/>
      <c r="R97" s="73"/>
      <c r="S97" s="73"/>
      <c r="T97" s="73"/>
      <c r="U97" s="73"/>
      <c r="V97" s="73"/>
      <c r="W97" s="65"/>
      <c r="X97" s="65"/>
    </row>
    <row r="98" spans="3:30" ht="12.75" customHeight="1" x14ac:dyDescent="0.2">
      <c r="C98" s="153" t="s">
        <v>35</v>
      </c>
      <c r="D98" s="154"/>
      <c r="E98" s="155"/>
      <c r="F98" s="66">
        <f>AVERAGE(F92,J92,L92,N92,R92,T92,AB92,AD92)</f>
        <v>0</v>
      </c>
      <c r="G98" s="67"/>
      <c r="H98" s="66">
        <f>AVERAGE(H92,AF92,AH92)</f>
        <v>0</v>
      </c>
      <c r="I98" s="66"/>
      <c r="J98" s="66">
        <f>AVERAGE(P92,V92,X92,Z92)</f>
        <v>0</v>
      </c>
      <c r="K98" s="72"/>
      <c r="L98" s="72"/>
      <c r="M98" s="73"/>
      <c r="N98" s="72"/>
      <c r="O98" s="72"/>
      <c r="P98" s="72"/>
      <c r="Q98" s="73"/>
      <c r="R98" s="72"/>
      <c r="S98" s="73"/>
      <c r="T98" s="72"/>
      <c r="U98" s="73"/>
      <c r="V98" s="72"/>
      <c r="W98" s="110"/>
      <c r="X98" s="72"/>
      <c r="Y98" s="99"/>
      <c r="Z98" s="100"/>
      <c r="AA98" s="99"/>
      <c r="AB98" s="100"/>
      <c r="AC98" s="50"/>
      <c r="AD98" s="100"/>
    </row>
  </sheetData>
  <sheetProtection password="CC2D" sheet="1" objects="1" scenarios="1" selectLockedCells="1"/>
  <dataConsolidate/>
  <mergeCells count="111">
    <mergeCell ref="AR39:AR42"/>
    <mergeCell ref="AN39:AN42"/>
    <mergeCell ref="AP39:AP42"/>
    <mergeCell ref="AQ39:AQ42"/>
    <mergeCell ref="C54:D54"/>
    <mergeCell ref="C57:D57"/>
    <mergeCell ref="AM29:AN30"/>
    <mergeCell ref="AM31:AN32"/>
    <mergeCell ref="C71:D71"/>
    <mergeCell ref="C65:D65"/>
    <mergeCell ref="C70:D70"/>
    <mergeCell ref="C55:D55"/>
    <mergeCell ref="C58:D58"/>
    <mergeCell ref="C59:D59"/>
    <mergeCell ref="C61:D61"/>
    <mergeCell ref="AM39:AM42"/>
    <mergeCell ref="C42:D42"/>
    <mergeCell ref="AN33:AW33"/>
    <mergeCell ref="C63:D63"/>
    <mergeCell ref="C60:D60"/>
    <mergeCell ref="AL39:AL42"/>
    <mergeCell ref="C56:D56"/>
    <mergeCell ref="C52:D52"/>
    <mergeCell ref="C45:D45"/>
    <mergeCell ref="C2:N2"/>
    <mergeCell ref="D7:H7"/>
    <mergeCell ref="N7:P7"/>
    <mergeCell ref="D8:H8"/>
    <mergeCell ref="C47:D47"/>
    <mergeCell ref="C50:D50"/>
    <mergeCell ref="C49:D49"/>
    <mergeCell ref="C44:D44"/>
    <mergeCell ref="D9:H9"/>
    <mergeCell ref="C10:E10"/>
    <mergeCell ref="F10:H10"/>
    <mergeCell ref="C11:E11"/>
    <mergeCell ref="F11:H11"/>
    <mergeCell ref="F33:AM33"/>
    <mergeCell ref="C12:E12"/>
    <mergeCell ref="D32:N32"/>
    <mergeCell ref="P17:AL17"/>
    <mergeCell ref="F12:H12"/>
    <mergeCell ref="B16:D16"/>
    <mergeCell ref="D17:N17"/>
    <mergeCell ref="AM17:AN17"/>
    <mergeCell ref="F39:AI39"/>
    <mergeCell ref="C3:N3"/>
    <mergeCell ref="C5:N5"/>
    <mergeCell ref="C98:E98"/>
    <mergeCell ref="C64:D64"/>
    <mergeCell ref="C62:D62"/>
    <mergeCell ref="C67:D67"/>
    <mergeCell ref="C68:D68"/>
    <mergeCell ref="C69:D69"/>
    <mergeCell ref="C66:D66"/>
    <mergeCell ref="C96:E96"/>
    <mergeCell ref="C94:E94"/>
    <mergeCell ref="C84:D84"/>
    <mergeCell ref="C75:D75"/>
    <mergeCell ref="C90:D90"/>
    <mergeCell ref="C91:E91"/>
    <mergeCell ref="C89:D89"/>
    <mergeCell ref="C81:D81"/>
    <mergeCell ref="C82:D82"/>
    <mergeCell ref="C85:D85"/>
    <mergeCell ref="C92:E92"/>
    <mergeCell ref="C86:D86"/>
    <mergeCell ref="C87:D87"/>
    <mergeCell ref="C88:D88"/>
    <mergeCell ref="C72:D72"/>
    <mergeCell ref="C73:D73"/>
    <mergeCell ref="C78:D78"/>
    <mergeCell ref="F97:H97"/>
    <mergeCell ref="C53:D53"/>
    <mergeCell ref="C48:D48"/>
    <mergeCell ref="C51:D51"/>
    <mergeCell ref="C43:D43"/>
    <mergeCell ref="D36:E36"/>
    <mergeCell ref="C46:D46"/>
    <mergeCell ref="D37:E37"/>
    <mergeCell ref="AK39:AK42"/>
    <mergeCell ref="AJ39:AJ42"/>
    <mergeCell ref="V93:Z93"/>
    <mergeCell ref="N93:R93"/>
    <mergeCell ref="C79:D79"/>
    <mergeCell ref="C76:D76"/>
    <mergeCell ref="C77:D77"/>
    <mergeCell ref="C80:D80"/>
    <mergeCell ref="C83:D83"/>
    <mergeCell ref="C93:E93"/>
    <mergeCell ref="C74:D74"/>
    <mergeCell ref="D29:N31"/>
    <mergeCell ref="P18:AL20"/>
    <mergeCell ref="P21:AL22"/>
    <mergeCell ref="P23:AL25"/>
    <mergeCell ref="P29:AL30"/>
    <mergeCell ref="P31:AL32"/>
    <mergeCell ref="AM23:AN23"/>
    <mergeCell ref="AM18:AN18"/>
    <mergeCell ref="AM20:AN22"/>
    <mergeCell ref="P26:AL28"/>
    <mergeCell ref="AM19:AN19"/>
    <mergeCell ref="D20:N20"/>
    <mergeCell ref="D21:N21"/>
    <mergeCell ref="D22:N22"/>
    <mergeCell ref="D23:N23"/>
    <mergeCell ref="AM24:AN25"/>
    <mergeCell ref="AM26:AN28"/>
    <mergeCell ref="D18:N19"/>
    <mergeCell ref="D24:N25"/>
    <mergeCell ref="D26:N28"/>
  </mergeCells>
  <phoneticPr fontId="4" type="noConversion"/>
  <conditionalFormatting sqref="AM92">
    <cfRule type="cellIs" dxfId="116" priority="49" stopIfTrue="1" operator="greaterThanOrEqual">
      <formula>3.95</formula>
    </cfRule>
    <cfRule type="cellIs" dxfId="115" priority="50" stopIfTrue="1" operator="between">
      <formula>2.05</formula>
      <formula>3.94</formula>
    </cfRule>
    <cfRule type="cellIs" dxfId="114" priority="51" stopIfTrue="1" operator="lessThanOrEqual">
      <formula>2</formula>
    </cfRule>
  </conditionalFormatting>
  <conditionalFormatting sqref="AM43:AM89">
    <cfRule type="cellIs" dxfId="113" priority="46" stopIfTrue="1" operator="greaterThanOrEqual">
      <formula>3.95</formula>
    </cfRule>
    <cfRule type="cellIs" dxfId="112" priority="47" stopIfTrue="1" operator="between">
      <formula>2.05</formula>
      <formula>3.94</formula>
    </cfRule>
    <cfRule type="cellIs" dxfId="111" priority="48" stopIfTrue="1" operator="lessThanOrEqual">
      <formula>2</formula>
    </cfRule>
  </conditionalFormatting>
  <conditionalFormatting sqref="F43:F89">
    <cfRule type="cellIs" dxfId="110" priority="58" stopIfTrue="1" operator="equal">
      <formula>$F$40</formula>
    </cfRule>
    <cfRule type="cellIs" dxfId="109" priority="59" stopIfTrue="1" operator="notEqual">
      <formula>$F$40</formula>
    </cfRule>
  </conditionalFormatting>
  <conditionalFormatting sqref="H43:H89">
    <cfRule type="cellIs" dxfId="108" priority="60" stopIfTrue="1" operator="equal">
      <formula>$H$40</formula>
    </cfRule>
    <cfRule type="cellIs" dxfId="107" priority="61" stopIfTrue="1" operator="notEqual">
      <formula>$H$40</formula>
    </cfRule>
  </conditionalFormatting>
  <conditionalFormatting sqref="J43:J89">
    <cfRule type="cellIs" dxfId="106" priority="62" stopIfTrue="1" operator="equal">
      <formula>$J$40</formula>
    </cfRule>
    <cfRule type="cellIs" dxfId="105" priority="63" stopIfTrue="1" operator="notEqual">
      <formula>$J$40</formula>
    </cfRule>
  </conditionalFormatting>
  <conditionalFormatting sqref="L43:L89">
    <cfRule type="cellIs" dxfId="104" priority="64" stopIfTrue="1" operator="equal">
      <formula>$L$40</formula>
    </cfRule>
    <cfRule type="cellIs" dxfId="103" priority="65" stopIfTrue="1" operator="notEqual">
      <formula>$L$40</formula>
    </cfRule>
  </conditionalFormatting>
  <conditionalFormatting sqref="N43:N89">
    <cfRule type="cellIs" dxfId="102" priority="66" stopIfTrue="1" operator="equal">
      <formula>$N$40</formula>
    </cfRule>
    <cfRule type="cellIs" dxfId="101" priority="67" stopIfTrue="1" operator="notEqual">
      <formula>$N$40</formula>
    </cfRule>
  </conditionalFormatting>
  <conditionalFormatting sqref="P43:P89">
    <cfRule type="cellIs" dxfId="100" priority="68" stopIfTrue="1" operator="notEqual">
      <formula>$P$40</formula>
    </cfRule>
    <cfRule type="cellIs" dxfId="99" priority="69" stopIfTrue="1" operator="equal">
      <formula>$P$40</formula>
    </cfRule>
  </conditionalFormatting>
  <conditionalFormatting sqref="R43:R89">
    <cfRule type="cellIs" dxfId="98" priority="70" stopIfTrue="1" operator="equal">
      <formula>$R$40</formula>
    </cfRule>
    <cfRule type="cellIs" dxfId="97" priority="71" stopIfTrue="1" operator="notEqual">
      <formula>$R$40</formula>
    </cfRule>
  </conditionalFormatting>
  <conditionalFormatting sqref="T43:T89">
    <cfRule type="cellIs" dxfId="96" priority="72" stopIfTrue="1" operator="equal">
      <formula>$T$40</formula>
    </cfRule>
    <cfRule type="cellIs" dxfId="95" priority="73" stopIfTrue="1" operator="notEqual">
      <formula>$T$40</formula>
    </cfRule>
  </conditionalFormatting>
  <conditionalFormatting sqref="V43:V89">
    <cfRule type="cellIs" dxfId="94" priority="74" stopIfTrue="1" operator="equal">
      <formula>$V$40</formula>
    </cfRule>
    <cfRule type="cellIs" dxfId="93" priority="75" stopIfTrue="1" operator="notEqual">
      <formula>$V$40</formula>
    </cfRule>
  </conditionalFormatting>
  <conditionalFormatting sqref="X43:X89">
    <cfRule type="cellIs" dxfId="92" priority="76" stopIfTrue="1" operator="equal">
      <formula>$X$40</formula>
    </cfRule>
    <cfRule type="cellIs" dxfId="91" priority="77" stopIfTrue="1" operator="notEqual">
      <formula>$X$40</formula>
    </cfRule>
  </conditionalFormatting>
  <conditionalFormatting sqref="Z43:Z89">
    <cfRule type="cellIs" dxfId="90" priority="78" stopIfTrue="1" operator="equal">
      <formula>$Z$40</formula>
    </cfRule>
    <cfRule type="cellIs" dxfId="89" priority="79" stopIfTrue="1" operator="notEqual">
      <formula>$Z$40</formula>
    </cfRule>
  </conditionalFormatting>
  <conditionalFormatting sqref="AB43:AB89">
    <cfRule type="cellIs" dxfId="88" priority="80" stopIfTrue="1" operator="equal">
      <formula>$AB$40</formula>
    </cfRule>
    <cfRule type="cellIs" dxfId="87" priority="81" stopIfTrue="1" operator="notEqual">
      <formula>$AB$40</formula>
    </cfRule>
  </conditionalFormatting>
  <conditionalFormatting sqref="AD43:AD89">
    <cfRule type="cellIs" dxfId="86" priority="82" stopIfTrue="1" operator="equal">
      <formula>$AD$40</formula>
    </cfRule>
    <cfRule type="cellIs" dxfId="85" priority="83" stopIfTrue="1" operator="notEqual">
      <formula>$AD$40</formula>
    </cfRule>
  </conditionalFormatting>
  <conditionalFormatting sqref="AF43:AF89">
    <cfRule type="cellIs" dxfId="84" priority="84" stopIfTrue="1" operator="equal">
      <formula>$AF$40</formula>
    </cfRule>
    <cfRule type="cellIs" dxfId="83" priority="85" stopIfTrue="1" operator="notEqual">
      <formula>$AF$40</formula>
    </cfRule>
  </conditionalFormatting>
  <conditionalFormatting sqref="AH43:AH89">
    <cfRule type="cellIs" dxfId="82" priority="86" stopIfTrue="1" operator="equal">
      <formula>$AH$40</formula>
    </cfRule>
    <cfRule type="cellIs" dxfId="81" priority="87" stopIfTrue="1" operator="notEqual">
      <formula>$AH$40</formula>
    </cfRule>
  </conditionalFormatting>
  <conditionalFormatting sqref="AL43:AL89">
    <cfRule type="cellIs" dxfId="80" priority="1" stopIfTrue="1" operator="lessThan">
      <formula>13.8</formula>
    </cfRule>
    <cfRule type="cellIs" dxfId="79" priority="2" stopIfTrue="1" operator="greaterThanOrEqual">
      <formula>250</formula>
    </cfRule>
    <cfRule type="cellIs" dxfId="78" priority="3" stopIfTrue="1" operator="lessThan">
      <formula>250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AA43:AA89 Y43:Y89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3:K89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3:W89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43:E89">
      <formula1>$AW$14:$AW$15</formula1>
    </dataValidation>
    <dataValidation type="list" allowBlank="1" showInputMessage="1" showErrorMessage="1" errorTitle="ERROR" error="SOLO SE ADMITEN LAS ALTERNATIVAS: A, B, C y D." sqref="F43:F89 H43:H89 AH43:AH89 AF43:AF89 AB43:AB89 AD43:AD89 Z43:Z89 X43:X89 V43:V89 T43:T89 R43:R89 P43:P89 N43:N89 L43:L89 J43:J89">
      <formula1>$J$8:$J$11</formula1>
    </dataValidation>
  </dataValidations>
  <pageMargins left="0.14000000000000001" right="0.27" top="0.19" bottom="0.2" header="0.16" footer="0.28999999999999998"/>
  <pageSetup paperSize="258" scale="27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14"/>
    <pageSetUpPr fitToPage="1"/>
  </sheetPr>
  <dimension ref="A2:BL98"/>
  <sheetViews>
    <sheetView showGridLines="0" topLeftCell="B1" zoomScale="90" zoomScaleNormal="90" workbookViewId="0">
      <pane xSplit="1" topLeftCell="C1" activePane="topRight" state="frozen"/>
      <selection activeCell="B1" sqref="B1"/>
      <selection pane="topRight" activeCell="F10" sqref="F10:H10"/>
    </sheetView>
  </sheetViews>
  <sheetFormatPr baseColWidth="10" defaultColWidth="9.140625" defaultRowHeight="12.75" customHeight="1" x14ac:dyDescent="0.2"/>
  <cols>
    <col min="1" max="1" width="9.5703125" hidden="1" customWidth="1"/>
    <col min="2" max="2" width="5.570312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5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7.85546875" customWidth="1"/>
    <col min="37" max="37" width="8" customWidth="1"/>
    <col min="38" max="38" width="14.85546875" hidden="1" customWidth="1"/>
    <col min="39" max="39" width="8.140625" customWidth="1"/>
    <col min="40" max="40" width="12" customWidth="1"/>
    <col min="41" max="41" width="0.5703125" style="75" customWidth="1"/>
    <col min="42" max="42" width="14.140625" style="75" customWidth="1"/>
    <col min="43" max="43" width="16.85546875" style="75" customWidth="1"/>
    <col min="44" max="44" width="14.140625" style="75" customWidth="1"/>
    <col min="45" max="45" width="0.5703125" style="75" customWidth="1"/>
    <col min="46" max="48" width="17.42578125" customWidth="1"/>
    <col min="49" max="49" width="13.42578125" customWidth="1"/>
    <col min="50" max="50" width="5.5703125" customWidth="1"/>
    <col min="57" max="57" width="5.42578125" customWidth="1"/>
    <col min="58" max="60" width="6.140625" customWidth="1"/>
    <col min="61" max="61" width="3" bestFit="1" customWidth="1"/>
    <col min="62" max="62" width="25" customWidth="1"/>
  </cols>
  <sheetData>
    <row r="2" spans="1:49" ht="12.75" customHeight="1" x14ac:dyDescent="0.2">
      <c r="C2" s="159" t="s">
        <v>23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28"/>
    </row>
    <row r="3" spans="1:49" ht="12.75" customHeight="1" x14ac:dyDescent="0.2">
      <c r="C3" s="183" t="s">
        <v>24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9"/>
    </row>
    <row r="4" spans="1:49" ht="12.75" customHeight="1" x14ac:dyDescent="0.2">
      <c r="C4" s="1"/>
      <c r="D4" s="1"/>
      <c r="E4" s="1"/>
      <c r="F4" s="1"/>
      <c r="G4" s="32"/>
      <c r="H4" s="1"/>
      <c r="I4" s="1"/>
      <c r="J4" s="1"/>
      <c r="K4" s="1"/>
      <c r="L4" s="1"/>
      <c r="M4" s="1"/>
      <c r="N4" s="1"/>
      <c r="O4" s="1"/>
    </row>
    <row r="5" spans="1:49" ht="12.75" customHeight="1" x14ac:dyDescent="0.2">
      <c r="C5" s="185" t="s">
        <v>66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"/>
    </row>
    <row r="6" spans="1:49" ht="12.75" customHeight="1" x14ac:dyDescent="0.2">
      <c r="C6" s="2"/>
      <c r="D6" s="2"/>
      <c r="E6" s="23"/>
      <c r="F6" s="2"/>
      <c r="G6" s="33"/>
      <c r="H6" s="2"/>
      <c r="I6" s="21"/>
      <c r="L6" s="2"/>
      <c r="M6" s="2"/>
      <c r="N6" s="23"/>
      <c r="O6" s="23"/>
      <c r="P6" s="2"/>
      <c r="Q6" s="21"/>
    </row>
    <row r="7" spans="1:49" ht="12.75" customHeight="1" x14ac:dyDescent="0.2">
      <c r="B7" s="3"/>
      <c r="C7" s="4" t="s">
        <v>17</v>
      </c>
      <c r="D7" s="160"/>
      <c r="E7" s="160"/>
      <c r="F7" s="160"/>
      <c r="G7" s="160"/>
      <c r="H7" s="160"/>
      <c r="I7" s="38"/>
      <c r="J7" s="63"/>
      <c r="K7" s="3"/>
      <c r="L7" s="7" t="s">
        <v>22</v>
      </c>
      <c r="M7" s="7"/>
      <c r="N7" s="161"/>
      <c r="O7" s="161"/>
      <c r="P7" s="161"/>
      <c r="Q7" s="40"/>
      <c r="R7" s="21"/>
      <c r="S7" s="21"/>
    </row>
    <row r="8" spans="1:49" ht="12.75" customHeight="1" x14ac:dyDescent="0.2">
      <c r="B8" s="3"/>
      <c r="C8" s="4" t="s">
        <v>1</v>
      </c>
      <c r="D8" s="162" t="s">
        <v>67</v>
      </c>
      <c r="E8" s="162"/>
      <c r="F8" s="162"/>
      <c r="G8" s="162"/>
      <c r="H8" s="162"/>
      <c r="I8" s="54"/>
      <c r="J8" s="82" t="s">
        <v>0</v>
      </c>
      <c r="K8" s="39"/>
      <c r="L8" s="41"/>
      <c r="M8" s="41"/>
      <c r="N8" s="41"/>
      <c r="O8" s="41"/>
      <c r="P8" s="42"/>
      <c r="Q8" s="43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5"/>
      <c r="AG8" s="44"/>
      <c r="AH8" s="44"/>
      <c r="AI8" s="44"/>
    </row>
    <row r="9" spans="1:49" ht="12.75" customHeight="1" x14ac:dyDescent="0.2">
      <c r="B9" s="3"/>
      <c r="C9" s="4" t="s">
        <v>6</v>
      </c>
      <c r="D9" s="163"/>
      <c r="E9" s="164"/>
      <c r="F9" s="164"/>
      <c r="G9" s="164"/>
      <c r="H9" s="165"/>
      <c r="I9" s="55"/>
      <c r="J9" s="82" t="s">
        <v>31</v>
      </c>
      <c r="K9" s="39"/>
      <c r="L9" s="45"/>
      <c r="M9" s="45"/>
      <c r="N9" s="45"/>
      <c r="O9" s="45"/>
      <c r="P9" s="46"/>
      <c r="Q9" s="4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5"/>
      <c r="AG9" s="44"/>
      <c r="AH9" s="44"/>
      <c r="AI9" s="44"/>
    </row>
    <row r="10" spans="1:49" ht="12.75" customHeight="1" x14ac:dyDescent="0.2">
      <c r="B10" s="3"/>
      <c r="C10" s="166" t="s">
        <v>11</v>
      </c>
      <c r="D10" s="167"/>
      <c r="E10" s="168"/>
      <c r="F10" s="169"/>
      <c r="G10" s="170"/>
      <c r="H10" s="171"/>
      <c r="I10" s="56"/>
      <c r="J10" s="82" t="s">
        <v>32</v>
      </c>
      <c r="K10" s="39"/>
      <c r="L10" s="45"/>
      <c r="M10" s="45"/>
      <c r="N10" s="45"/>
      <c r="O10" s="45"/>
      <c r="P10" s="46"/>
      <c r="Q10" s="46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5"/>
      <c r="AG10" s="44"/>
      <c r="AH10" s="44"/>
      <c r="AI10" s="44"/>
    </row>
    <row r="11" spans="1:49" ht="12.75" customHeight="1" x14ac:dyDescent="0.2">
      <c r="B11" s="3"/>
      <c r="C11" s="166" t="s">
        <v>9</v>
      </c>
      <c r="D11" s="167"/>
      <c r="E11" s="168"/>
      <c r="F11" s="172">
        <f>COUNTIF(E43:E89,"=P")</f>
        <v>0</v>
      </c>
      <c r="G11" s="173"/>
      <c r="H11" s="174"/>
      <c r="I11" s="57"/>
      <c r="J11" s="82" t="s">
        <v>33</v>
      </c>
      <c r="K11" s="39"/>
      <c r="L11" s="45"/>
      <c r="M11" s="45"/>
      <c r="N11" s="45"/>
      <c r="O11" s="45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5"/>
      <c r="AG11" s="44"/>
      <c r="AH11" s="44"/>
      <c r="AI11" s="44"/>
      <c r="AJ11" s="44"/>
      <c r="AK11" s="44"/>
      <c r="AL11" s="44"/>
      <c r="AM11" s="44"/>
      <c r="AN11" s="44"/>
      <c r="AO11" s="76"/>
      <c r="AP11" s="76"/>
      <c r="AQ11" s="76"/>
      <c r="AR11" s="76"/>
    </row>
    <row r="12" spans="1:49" ht="12.75" customHeight="1" x14ac:dyDescent="0.2">
      <c r="B12" s="3"/>
      <c r="C12" s="166" t="s">
        <v>15</v>
      </c>
      <c r="D12" s="167"/>
      <c r="E12" s="168"/>
      <c r="F12" s="172">
        <f>F10-F11</f>
        <v>0</v>
      </c>
      <c r="G12" s="173"/>
      <c r="H12" s="174"/>
      <c r="I12" s="57"/>
      <c r="J12" s="64"/>
      <c r="K12" s="39"/>
      <c r="L12" s="45"/>
      <c r="M12" s="45"/>
      <c r="N12" s="45"/>
      <c r="O12" s="45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5"/>
      <c r="AG12" s="44"/>
      <c r="AH12" s="44"/>
      <c r="AI12" s="44"/>
      <c r="AJ12" s="44"/>
      <c r="AK12" s="44"/>
      <c r="AL12" s="44"/>
      <c r="AM12" s="44"/>
      <c r="AN12" s="44"/>
      <c r="AO12" s="76"/>
      <c r="AP12" s="76"/>
      <c r="AQ12" s="76"/>
      <c r="AR12" s="76"/>
    </row>
    <row r="13" spans="1:49" ht="12.75" customHeight="1" x14ac:dyDescent="0.2">
      <c r="C13" s="9"/>
      <c r="D13" s="9"/>
      <c r="E13" s="24"/>
      <c r="F13" s="9"/>
      <c r="G13" s="34"/>
      <c r="H13" s="9"/>
      <c r="I13" s="21"/>
      <c r="L13" s="45"/>
      <c r="M13" s="45"/>
      <c r="N13" s="45"/>
      <c r="O13" s="45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  <c r="AG13" s="44"/>
      <c r="AH13" s="44"/>
      <c r="AI13" s="44"/>
      <c r="AJ13" s="44"/>
      <c r="AK13" s="44"/>
      <c r="AL13" s="44"/>
      <c r="AM13" s="44"/>
      <c r="AN13" s="44"/>
      <c r="AO13" s="76"/>
      <c r="AP13" s="76"/>
      <c r="AQ13" s="76"/>
      <c r="AR13" s="76"/>
      <c r="AW13" s="31"/>
    </row>
    <row r="14" spans="1:49" ht="12.75" customHeight="1" x14ac:dyDescent="0.2">
      <c r="AW14" s="58" t="s">
        <v>0</v>
      </c>
    </row>
    <row r="15" spans="1:49" ht="12.75" customHeight="1" x14ac:dyDescent="0.2">
      <c r="B15" s="2"/>
      <c r="C15" s="2"/>
      <c r="D15" s="2"/>
      <c r="AW15" s="58" t="s">
        <v>4</v>
      </c>
    </row>
    <row r="16" spans="1:49" ht="12.75" customHeight="1" x14ac:dyDescent="0.2">
      <c r="A16" s="3"/>
      <c r="B16" s="162" t="s">
        <v>44</v>
      </c>
      <c r="C16" s="162"/>
      <c r="D16" s="162"/>
      <c r="E16" s="26"/>
      <c r="F16" s="2"/>
      <c r="G16" s="33"/>
      <c r="H16" s="2"/>
      <c r="I16" s="2"/>
      <c r="J16" s="2"/>
      <c r="K16" s="2"/>
      <c r="L16" s="2"/>
      <c r="M16" s="2"/>
      <c r="N16" s="23"/>
      <c r="O16" s="23"/>
      <c r="P16" s="21"/>
      <c r="Q16" s="21"/>
      <c r="R16" s="21"/>
      <c r="S16" s="21"/>
      <c r="T16" s="21"/>
      <c r="U16" s="21"/>
      <c r="V16" s="21"/>
      <c r="W16" s="21"/>
      <c r="X16" s="21"/>
      <c r="Y16" s="21"/>
      <c r="AW16" s="44"/>
    </row>
    <row r="17" spans="1:44" ht="12.75" customHeight="1" x14ac:dyDescent="0.2">
      <c r="A17" s="3"/>
      <c r="B17" s="10" t="s">
        <v>2</v>
      </c>
      <c r="C17" s="11" t="s">
        <v>14</v>
      </c>
      <c r="D17" s="180" t="s">
        <v>13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48"/>
      <c r="P17" s="177" t="s">
        <v>29</v>
      </c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9"/>
      <c r="AM17" s="181" t="s">
        <v>34</v>
      </c>
      <c r="AN17" s="181"/>
      <c r="AO17" s="77"/>
      <c r="AP17" s="77"/>
      <c r="AQ17" s="77"/>
      <c r="AR17" s="77"/>
    </row>
    <row r="18" spans="1:44" x14ac:dyDescent="0.2">
      <c r="A18" s="3"/>
      <c r="B18" s="83">
        <v>1</v>
      </c>
      <c r="C18" s="84">
        <v>1</v>
      </c>
      <c r="D18" s="112" t="s">
        <v>46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106"/>
      <c r="P18" s="121" t="s">
        <v>53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3"/>
      <c r="AM18" s="130" t="s">
        <v>41</v>
      </c>
      <c r="AN18" s="131"/>
      <c r="AO18" s="77"/>
      <c r="AP18" s="77"/>
      <c r="AQ18" s="77"/>
      <c r="AR18" s="77"/>
    </row>
    <row r="19" spans="1:44" x14ac:dyDescent="0.2">
      <c r="A19" s="3"/>
      <c r="B19" s="83">
        <f>B18+1</f>
        <v>2</v>
      </c>
      <c r="C19" s="84">
        <v>1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106"/>
      <c r="P19" s="124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6"/>
      <c r="AM19" s="130" t="s">
        <v>42</v>
      </c>
      <c r="AN19" s="131"/>
      <c r="AO19" s="77"/>
      <c r="AP19" s="77"/>
      <c r="AQ19" s="77"/>
      <c r="AR19" s="77"/>
    </row>
    <row r="20" spans="1:44" ht="27" customHeight="1" x14ac:dyDescent="0.2">
      <c r="A20" s="3"/>
      <c r="B20" s="83">
        <f t="shared" ref="B20:B32" si="0">B19+1</f>
        <v>3</v>
      </c>
      <c r="C20" s="84">
        <v>1</v>
      </c>
      <c r="D20" s="138" t="s">
        <v>47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40"/>
      <c r="O20" s="106"/>
      <c r="P20" s="127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9"/>
      <c r="AM20" s="132" t="s">
        <v>41</v>
      </c>
      <c r="AN20" s="133"/>
      <c r="AO20" s="77"/>
      <c r="AP20" s="77"/>
      <c r="AQ20" s="77"/>
      <c r="AR20" s="77"/>
    </row>
    <row r="21" spans="1:44" x14ac:dyDescent="0.2">
      <c r="A21" s="3"/>
      <c r="B21" s="83">
        <f t="shared" si="0"/>
        <v>4</v>
      </c>
      <c r="C21" s="84">
        <v>1</v>
      </c>
      <c r="D21" s="138" t="s">
        <v>48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40"/>
      <c r="O21" s="106"/>
      <c r="P21" s="121" t="s">
        <v>54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3"/>
      <c r="AM21" s="134"/>
      <c r="AN21" s="135"/>
      <c r="AO21" s="77"/>
      <c r="AP21" s="77"/>
      <c r="AQ21" s="77"/>
      <c r="AR21" s="77"/>
    </row>
    <row r="22" spans="1:44" ht="24.75" customHeight="1" x14ac:dyDescent="0.2">
      <c r="A22" s="3"/>
      <c r="B22" s="83">
        <f t="shared" si="0"/>
        <v>5</v>
      </c>
      <c r="C22" s="84">
        <v>1</v>
      </c>
      <c r="D22" s="138" t="s">
        <v>49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40"/>
      <c r="O22" s="106"/>
      <c r="P22" s="127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9"/>
      <c r="AM22" s="136"/>
      <c r="AN22" s="137"/>
      <c r="AO22" s="77"/>
      <c r="AP22" s="77"/>
      <c r="AQ22" s="77"/>
      <c r="AR22" s="77"/>
    </row>
    <row r="23" spans="1:44" x14ac:dyDescent="0.2">
      <c r="A23" s="3"/>
      <c r="B23" s="83">
        <f t="shared" si="0"/>
        <v>6</v>
      </c>
      <c r="C23" s="84">
        <v>1</v>
      </c>
      <c r="D23" s="138" t="s">
        <v>50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06"/>
      <c r="P23" s="121" t="s">
        <v>55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3"/>
      <c r="AM23" s="130" t="s">
        <v>59</v>
      </c>
      <c r="AN23" s="131"/>
      <c r="AO23" s="77"/>
      <c r="AP23" s="77"/>
      <c r="AQ23" s="77"/>
      <c r="AR23" s="77"/>
    </row>
    <row r="24" spans="1:44" x14ac:dyDescent="0.2">
      <c r="A24" s="3"/>
      <c r="B24" s="83">
        <f t="shared" si="0"/>
        <v>7</v>
      </c>
      <c r="C24" s="84">
        <v>1</v>
      </c>
      <c r="D24" s="112" t="s">
        <v>51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106"/>
      <c r="P24" s="124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6"/>
      <c r="AM24" s="132" t="s">
        <v>41</v>
      </c>
      <c r="AN24" s="133"/>
      <c r="AO24" s="78"/>
      <c r="AP24" s="78"/>
      <c r="AQ24" s="78"/>
      <c r="AR24" s="78"/>
    </row>
    <row r="25" spans="1:44" x14ac:dyDescent="0.2">
      <c r="A25" s="3"/>
      <c r="B25" s="83">
        <f t="shared" si="0"/>
        <v>8</v>
      </c>
      <c r="C25" s="107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20"/>
      <c r="O25" s="106"/>
      <c r="P25" s="127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9"/>
      <c r="AM25" s="136"/>
      <c r="AN25" s="137"/>
      <c r="AO25" s="78"/>
      <c r="AP25" s="78"/>
      <c r="AQ25" s="78"/>
      <c r="AR25" s="78"/>
    </row>
    <row r="26" spans="1:44" x14ac:dyDescent="0.2">
      <c r="A26" s="3"/>
      <c r="B26" s="83">
        <f t="shared" si="0"/>
        <v>9</v>
      </c>
      <c r="C26" s="84">
        <v>1</v>
      </c>
      <c r="D26" s="112" t="s">
        <v>52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106"/>
      <c r="P26" s="121" t="s">
        <v>56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3"/>
      <c r="AM26" s="132" t="s">
        <v>59</v>
      </c>
      <c r="AN26" s="133"/>
      <c r="AO26" s="78"/>
      <c r="AP26" s="78"/>
      <c r="AQ26" s="78"/>
      <c r="AR26" s="78"/>
    </row>
    <row r="27" spans="1:44" x14ac:dyDescent="0.2">
      <c r="A27" s="3"/>
      <c r="B27" s="83">
        <f t="shared" si="0"/>
        <v>10</v>
      </c>
      <c r="C27" s="84">
        <v>1</v>
      </c>
      <c r="D27" s="115"/>
      <c r="E27" s="116"/>
      <c r="F27" s="116"/>
      <c r="G27" s="116"/>
      <c r="H27" s="116"/>
      <c r="I27" s="116"/>
      <c r="J27" s="116"/>
      <c r="K27" s="116"/>
      <c r="L27" s="116"/>
      <c r="M27" s="116"/>
      <c r="N27" s="117"/>
      <c r="O27" s="106"/>
      <c r="P27" s="124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6"/>
      <c r="AM27" s="134"/>
      <c r="AN27" s="135"/>
      <c r="AO27" s="78"/>
      <c r="AP27" s="78"/>
      <c r="AQ27" s="78"/>
      <c r="AR27" s="78"/>
    </row>
    <row r="28" spans="1:44" x14ac:dyDescent="0.2">
      <c r="A28" s="3"/>
      <c r="B28" s="83">
        <f t="shared" si="0"/>
        <v>11</v>
      </c>
      <c r="C28" s="84">
        <v>1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20"/>
      <c r="O28" s="106"/>
      <c r="P28" s="127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9"/>
      <c r="AM28" s="136"/>
      <c r="AN28" s="137"/>
      <c r="AO28" s="78"/>
      <c r="AP28" s="78"/>
      <c r="AQ28" s="78"/>
      <c r="AR28" s="78"/>
    </row>
    <row r="29" spans="1:44" x14ac:dyDescent="0.2">
      <c r="A29" s="3"/>
      <c r="B29" s="83">
        <f t="shared" si="0"/>
        <v>12</v>
      </c>
      <c r="C29" s="84">
        <v>1</v>
      </c>
      <c r="D29" s="112" t="s">
        <v>60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06"/>
      <c r="P29" s="121" t="s">
        <v>57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3"/>
      <c r="AM29" s="132" t="s">
        <v>41</v>
      </c>
      <c r="AN29" s="133"/>
      <c r="AO29" s="78"/>
      <c r="AP29" s="78"/>
      <c r="AQ29" s="78"/>
      <c r="AR29" s="78"/>
    </row>
    <row r="30" spans="1:44" ht="63" customHeight="1" x14ac:dyDescent="0.2">
      <c r="A30" s="3"/>
      <c r="B30" s="83">
        <f t="shared" si="0"/>
        <v>13</v>
      </c>
      <c r="C30" s="84">
        <v>1</v>
      </c>
      <c r="D30" s="115"/>
      <c r="E30" s="116"/>
      <c r="F30" s="116"/>
      <c r="G30" s="116"/>
      <c r="H30" s="116"/>
      <c r="I30" s="116"/>
      <c r="J30" s="116"/>
      <c r="K30" s="116"/>
      <c r="L30" s="116"/>
      <c r="M30" s="116"/>
      <c r="N30" s="117"/>
      <c r="O30" s="106"/>
      <c r="P30" s="127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9"/>
      <c r="AM30" s="136"/>
      <c r="AN30" s="137"/>
      <c r="AO30" s="49"/>
      <c r="AP30" s="49"/>
      <c r="AQ30" s="49"/>
      <c r="AR30" s="49"/>
    </row>
    <row r="31" spans="1:44" x14ac:dyDescent="0.2">
      <c r="A31" s="3"/>
      <c r="B31" s="83">
        <f t="shared" si="0"/>
        <v>14</v>
      </c>
      <c r="C31" s="84">
        <v>1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20"/>
      <c r="O31" s="106"/>
      <c r="P31" s="121" t="s">
        <v>58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3"/>
      <c r="AM31" s="132" t="s">
        <v>42</v>
      </c>
      <c r="AN31" s="133"/>
      <c r="AO31" s="49"/>
      <c r="AP31" s="49"/>
      <c r="AQ31" s="49"/>
      <c r="AR31" s="49"/>
    </row>
    <row r="32" spans="1:44" ht="38.25" customHeight="1" x14ac:dyDescent="0.2">
      <c r="A32" s="3"/>
      <c r="B32" s="83">
        <f t="shared" si="0"/>
        <v>15</v>
      </c>
      <c r="C32" s="84">
        <v>1</v>
      </c>
      <c r="D32" s="138" t="s">
        <v>61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40"/>
      <c r="O32" s="106"/>
      <c r="P32" s="127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9"/>
      <c r="AM32" s="136"/>
      <c r="AN32" s="137"/>
      <c r="AO32" s="49"/>
      <c r="AP32" s="49"/>
      <c r="AQ32" s="49"/>
      <c r="AR32" s="49"/>
    </row>
    <row r="33" spans="1:49" ht="12.75" customHeight="1" x14ac:dyDescent="0.2">
      <c r="A33" s="3"/>
      <c r="B33" s="5" t="s">
        <v>20</v>
      </c>
      <c r="C33" s="5">
        <f>SUM(C18:C32)</f>
        <v>15</v>
      </c>
      <c r="D33" s="12"/>
      <c r="E33" s="24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</row>
    <row r="34" spans="1:49" ht="12.75" customHeight="1" x14ac:dyDescent="0.2">
      <c r="B34" s="9"/>
      <c r="C34" s="9"/>
    </row>
    <row r="35" spans="1:49" ht="12.75" customHeight="1" x14ac:dyDescent="0.2">
      <c r="D35" s="2"/>
      <c r="E35" s="23"/>
      <c r="F35" s="92">
        <v>250</v>
      </c>
      <c r="G35" s="93"/>
      <c r="H35" s="94">
        <f>F35/F37</f>
        <v>27.777777777777779</v>
      </c>
    </row>
    <row r="36" spans="1:49" ht="12.75" customHeight="1" x14ac:dyDescent="0.2">
      <c r="C36" s="3"/>
      <c r="D36" s="144" t="s">
        <v>7</v>
      </c>
      <c r="E36" s="145"/>
      <c r="F36" s="5">
        <f>C33</f>
        <v>15</v>
      </c>
      <c r="G36" s="36"/>
      <c r="H36" s="21"/>
      <c r="I36" s="21"/>
    </row>
    <row r="37" spans="1:49" ht="12.75" customHeight="1" x14ac:dyDescent="0.2">
      <c r="C37" s="3"/>
      <c r="D37" s="144" t="s">
        <v>10</v>
      </c>
      <c r="E37" s="145"/>
      <c r="F37" s="5">
        <f>F36*0.6</f>
        <v>9</v>
      </c>
      <c r="G37" s="36"/>
      <c r="H37" s="21"/>
      <c r="I37" s="21"/>
    </row>
    <row r="38" spans="1:49" ht="12.75" customHeight="1" x14ac:dyDescent="0.2">
      <c r="D38" s="9"/>
      <c r="E38" s="24"/>
      <c r="F38" s="13"/>
      <c r="G38" s="33"/>
      <c r="H38" s="2"/>
      <c r="I38" s="2"/>
      <c r="J38" s="2"/>
      <c r="K38" s="2"/>
      <c r="L38" s="2"/>
      <c r="M38" s="2"/>
      <c r="N38" s="23"/>
      <c r="O38" s="2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3"/>
      <c r="AG38" s="2"/>
      <c r="AH38" s="2"/>
      <c r="AI38" s="2"/>
      <c r="AJ38" s="2"/>
      <c r="AK38" s="2"/>
      <c r="AL38" s="2"/>
      <c r="AM38" s="2"/>
      <c r="AN38" s="2"/>
      <c r="AO38" s="21"/>
      <c r="AP38" s="21"/>
      <c r="AQ38" s="21"/>
      <c r="AR38" s="21"/>
    </row>
    <row r="39" spans="1:49" ht="12.75" customHeight="1" x14ac:dyDescent="0.2">
      <c r="B39" s="21"/>
      <c r="C39" s="21"/>
      <c r="D39" s="21"/>
      <c r="E39" s="60"/>
      <c r="F39" s="182" t="s">
        <v>21</v>
      </c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46" t="s">
        <v>26</v>
      </c>
      <c r="AK39" s="146" t="s">
        <v>27</v>
      </c>
      <c r="AL39" s="197" t="s">
        <v>36</v>
      </c>
      <c r="AM39" s="192" t="s">
        <v>18</v>
      </c>
      <c r="AN39" s="189" t="s">
        <v>16</v>
      </c>
      <c r="AO39" s="79"/>
      <c r="AP39" s="186" t="s">
        <v>62</v>
      </c>
      <c r="AQ39" s="186" t="s">
        <v>63</v>
      </c>
      <c r="AR39" s="186" t="s">
        <v>64</v>
      </c>
      <c r="AS39" s="8"/>
    </row>
    <row r="40" spans="1:49" ht="16.5" hidden="1" customHeight="1" x14ac:dyDescent="0.2">
      <c r="B40" s="21"/>
      <c r="C40" s="21"/>
      <c r="D40" s="21"/>
      <c r="E40" s="61" t="s">
        <v>30</v>
      </c>
      <c r="F40" s="108" t="s">
        <v>32</v>
      </c>
      <c r="G40" s="108"/>
      <c r="H40" s="108" t="s">
        <v>0</v>
      </c>
      <c r="I40" s="108"/>
      <c r="J40" s="108" t="s">
        <v>32</v>
      </c>
      <c r="K40" s="108"/>
      <c r="L40" s="108" t="s">
        <v>0</v>
      </c>
      <c r="M40" s="108"/>
      <c r="N40" s="108" t="s">
        <v>0</v>
      </c>
      <c r="O40" s="108"/>
      <c r="P40" s="108" t="s">
        <v>0</v>
      </c>
      <c r="Q40" s="108"/>
      <c r="R40" s="108" t="s">
        <v>0</v>
      </c>
      <c r="S40" s="108"/>
      <c r="T40" s="108" t="s">
        <v>31</v>
      </c>
      <c r="U40" s="108"/>
      <c r="V40" s="108" t="s">
        <v>31</v>
      </c>
      <c r="W40" s="108"/>
      <c r="X40" s="108" t="s">
        <v>0</v>
      </c>
      <c r="Y40" s="108"/>
      <c r="Z40" s="108" t="s">
        <v>32</v>
      </c>
      <c r="AA40" s="108"/>
      <c r="AB40" s="108" t="s">
        <v>32</v>
      </c>
      <c r="AC40" s="108"/>
      <c r="AD40" s="108" t="s">
        <v>0</v>
      </c>
      <c r="AE40" s="108"/>
      <c r="AF40" s="108" t="s">
        <v>32</v>
      </c>
      <c r="AG40" s="108"/>
      <c r="AH40" s="108" t="s">
        <v>0</v>
      </c>
      <c r="AI40" s="7"/>
      <c r="AJ40" s="147"/>
      <c r="AK40" s="147"/>
      <c r="AL40" s="198"/>
      <c r="AM40" s="193"/>
      <c r="AN40" s="190"/>
      <c r="AO40" s="79"/>
      <c r="AP40" s="187"/>
      <c r="AQ40" s="187"/>
      <c r="AR40" s="187"/>
      <c r="AS40" s="8"/>
    </row>
    <row r="41" spans="1:49" ht="16.5" hidden="1" customHeight="1" x14ac:dyDescent="0.2">
      <c r="B41" s="2"/>
      <c r="C41" s="2"/>
      <c r="D41" s="2"/>
      <c r="E41" s="61"/>
      <c r="F41" s="108">
        <v>1</v>
      </c>
      <c r="G41" s="108"/>
      <c r="H41" s="108">
        <v>1</v>
      </c>
      <c r="I41" s="108"/>
      <c r="J41" s="108">
        <v>1</v>
      </c>
      <c r="K41" s="108"/>
      <c r="L41" s="108">
        <v>1</v>
      </c>
      <c r="M41" s="108"/>
      <c r="N41" s="108">
        <v>1</v>
      </c>
      <c r="O41" s="108"/>
      <c r="P41" s="108">
        <v>1</v>
      </c>
      <c r="Q41" s="108"/>
      <c r="R41" s="108">
        <v>1</v>
      </c>
      <c r="S41" s="108"/>
      <c r="T41" s="108">
        <v>1</v>
      </c>
      <c r="U41" s="108"/>
      <c r="V41" s="108">
        <v>1</v>
      </c>
      <c r="W41" s="108"/>
      <c r="X41" s="108">
        <v>1</v>
      </c>
      <c r="Y41" s="108"/>
      <c r="Z41" s="108">
        <v>1</v>
      </c>
      <c r="AA41" s="108"/>
      <c r="AB41" s="108">
        <v>1</v>
      </c>
      <c r="AC41" s="108"/>
      <c r="AD41" s="108">
        <v>1</v>
      </c>
      <c r="AE41" s="108"/>
      <c r="AF41" s="108">
        <v>1</v>
      </c>
      <c r="AG41" s="108"/>
      <c r="AH41" s="108">
        <v>1</v>
      </c>
      <c r="AI41" s="7"/>
      <c r="AJ41" s="147"/>
      <c r="AK41" s="147"/>
      <c r="AL41" s="198"/>
      <c r="AM41" s="193"/>
      <c r="AN41" s="190"/>
      <c r="AO41" s="79"/>
      <c r="AP41" s="187"/>
      <c r="AQ41" s="187"/>
      <c r="AR41" s="187"/>
      <c r="AS41" s="8"/>
    </row>
    <row r="42" spans="1:49" ht="38.25" customHeight="1" x14ac:dyDescent="0.2">
      <c r="A42" s="3"/>
      <c r="B42" s="20" t="s">
        <v>8</v>
      </c>
      <c r="C42" s="195" t="s">
        <v>12</v>
      </c>
      <c r="D42" s="195"/>
      <c r="E42" s="53" t="s">
        <v>25</v>
      </c>
      <c r="F42" s="30">
        <v>1</v>
      </c>
      <c r="G42" s="59"/>
      <c r="H42" s="30">
        <v>2</v>
      </c>
      <c r="I42" s="30"/>
      <c r="J42" s="30">
        <v>3</v>
      </c>
      <c r="K42" s="30"/>
      <c r="L42" s="30">
        <v>4</v>
      </c>
      <c r="M42" s="30"/>
      <c r="N42" s="30">
        <v>5</v>
      </c>
      <c r="O42" s="30"/>
      <c r="P42" s="30">
        <v>6</v>
      </c>
      <c r="Q42" s="30"/>
      <c r="R42" s="30">
        <v>7</v>
      </c>
      <c r="S42" s="30"/>
      <c r="T42" s="30">
        <v>8</v>
      </c>
      <c r="U42" s="30"/>
      <c r="V42" s="30">
        <v>9</v>
      </c>
      <c r="W42" s="30"/>
      <c r="X42" s="30">
        <v>10</v>
      </c>
      <c r="Y42" s="30"/>
      <c r="Z42" s="30">
        <v>11</v>
      </c>
      <c r="AA42" s="30"/>
      <c r="AB42" s="30">
        <v>12</v>
      </c>
      <c r="AC42" s="30"/>
      <c r="AD42" s="30">
        <v>13</v>
      </c>
      <c r="AE42" s="30"/>
      <c r="AF42" s="30">
        <v>14</v>
      </c>
      <c r="AG42" s="30"/>
      <c r="AH42" s="30">
        <v>15</v>
      </c>
      <c r="AI42" s="30"/>
      <c r="AJ42" s="148"/>
      <c r="AK42" s="148"/>
      <c r="AL42" s="199"/>
      <c r="AM42" s="194"/>
      <c r="AN42" s="191"/>
      <c r="AO42" s="79"/>
      <c r="AP42" s="188"/>
      <c r="AQ42" s="188"/>
      <c r="AR42" s="188"/>
      <c r="AS42" s="8"/>
    </row>
    <row r="43" spans="1:49" ht="12.75" customHeight="1" x14ac:dyDescent="0.2">
      <c r="A43" s="3"/>
      <c r="B43" s="5">
        <v>1</v>
      </c>
      <c r="C43" s="142"/>
      <c r="D43" s="143"/>
      <c r="E43" s="22"/>
      <c r="F43" s="85"/>
      <c r="G43" s="86">
        <f>IF(F43=$F$40,$F$41,0)</f>
        <v>0</v>
      </c>
      <c r="H43" s="85"/>
      <c r="I43" s="86">
        <f>IF(H43=$H$40,$H$41,0)</f>
        <v>0</v>
      </c>
      <c r="J43" s="85"/>
      <c r="K43" s="86">
        <f>IF(J43=$J$40,$J$41,0)</f>
        <v>0</v>
      </c>
      <c r="L43" s="85"/>
      <c r="M43" s="86">
        <f>IF(L43=$L$40,$L$41,0)</f>
        <v>0</v>
      </c>
      <c r="N43" s="85"/>
      <c r="O43" s="86">
        <f>IF(N43=$N$40,$N$41,0)</f>
        <v>0</v>
      </c>
      <c r="P43" s="85"/>
      <c r="Q43" s="86">
        <f>IF(P43=$P$40,$P$41,0)</f>
        <v>0</v>
      </c>
      <c r="R43" s="85"/>
      <c r="S43" s="86">
        <f>IF(R43=$R$40,$R$41,0)</f>
        <v>0</v>
      </c>
      <c r="T43" s="85"/>
      <c r="U43" s="86">
        <f>IF(T43=$T$40,$T$41,0)</f>
        <v>0</v>
      </c>
      <c r="V43" s="85"/>
      <c r="W43" s="86">
        <f>IF(V43=$V$40,$V$41,0)</f>
        <v>0</v>
      </c>
      <c r="X43" s="85"/>
      <c r="Y43" s="86">
        <f>IF(X43=$X$40,$X$41,0)</f>
        <v>0</v>
      </c>
      <c r="Z43" s="85"/>
      <c r="AA43" s="86">
        <f>IF(Z43=$Z$40,$Z$41,0)</f>
        <v>0</v>
      </c>
      <c r="AB43" s="85"/>
      <c r="AC43" s="86">
        <f>IF(AB43=$AB$40,$AB$41,0)</f>
        <v>0</v>
      </c>
      <c r="AD43" s="85"/>
      <c r="AE43" s="86">
        <f>IF(AD43=$AD$40,$AD$41,0)</f>
        <v>0</v>
      </c>
      <c r="AF43" s="85"/>
      <c r="AG43" s="86">
        <f>IF(AF43=$AF$40,$AF$41,0)</f>
        <v>0</v>
      </c>
      <c r="AH43" s="85"/>
      <c r="AI43" s="86">
        <f>IF(AH43=$AH$40,$AH$41,0)</f>
        <v>0</v>
      </c>
      <c r="AJ43" s="5">
        <f t="shared" ref="AJ43:AJ89" si="1">IF((E43="P"),SUM(F43:AI43),0)</f>
        <v>0</v>
      </c>
      <c r="AK43" s="14">
        <f t="shared" ref="AK43:AK89" si="2">(AJ43*100)/F$36</f>
        <v>0</v>
      </c>
      <c r="AL43" s="91">
        <f>AJ43*$H$35</f>
        <v>0</v>
      </c>
      <c r="AM43" s="15">
        <f>IF(AJ43&gt;=F$37,0.5*AJ43-0.5,0.222222*AJ43+2)</f>
        <v>2</v>
      </c>
      <c r="AN43" s="5">
        <f>IF($E$43:$E$89="P",IF(AND((AK43&lt;50),(AK43&gt;=0)),"INICIAL",IF(AND((AK43&lt;80),(AK43&gt;49)),"INTERMEDIO",IF(AND((AK43&lt;=100),(AK43&gt;79)),"AVANZADO"))),0)</f>
        <v>0</v>
      </c>
      <c r="AO43" s="74"/>
      <c r="AP43" s="5">
        <f>IF(AL43:AL89&lt;"49",COUNTIF($AN$43:$AN$89,"INICIAL"))</f>
        <v>0</v>
      </c>
      <c r="AQ43" s="5">
        <f>COUNTIF($AN$43:$AN$89,"INTERMEDIO")</f>
        <v>0</v>
      </c>
      <c r="AR43" s="5">
        <f>COUNTIF($AN$43:$AN$89,"AVANZADO")</f>
        <v>0</v>
      </c>
      <c r="AS43" s="8"/>
    </row>
    <row r="44" spans="1:49" ht="12.75" customHeight="1" x14ac:dyDescent="0.2">
      <c r="A44" s="3"/>
      <c r="B44" s="5">
        <v>2</v>
      </c>
      <c r="C44" s="142"/>
      <c r="D44" s="143"/>
      <c r="E44" s="22"/>
      <c r="F44" s="85"/>
      <c r="G44" s="86">
        <f t="shared" ref="G44:G63" si="3">IF(F44=$F$40,$F$41,0)</f>
        <v>0</v>
      </c>
      <c r="H44" s="85"/>
      <c r="I44" s="86">
        <f t="shared" ref="I44:I63" si="4">IF(H44=$H$40,$H$41,0)</f>
        <v>0</v>
      </c>
      <c r="J44" s="85"/>
      <c r="K44" s="86">
        <f t="shared" ref="K44:K63" si="5">IF(J44=$J$40,$J$41,0)</f>
        <v>0</v>
      </c>
      <c r="L44" s="85"/>
      <c r="M44" s="86">
        <f t="shared" ref="M44:M63" si="6">IF(L44=$L$40,$L$41,0)</f>
        <v>0</v>
      </c>
      <c r="N44" s="85"/>
      <c r="O44" s="86">
        <f t="shared" ref="O44:O63" si="7">IF(N44=$N$40,$N$41,0)</f>
        <v>0</v>
      </c>
      <c r="P44" s="85"/>
      <c r="Q44" s="86">
        <f t="shared" ref="Q44:Q63" si="8">IF(P44=$P$40,$P$41,0)</f>
        <v>0</v>
      </c>
      <c r="R44" s="85"/>
      <c r="S44" s="86">
        <f t="shared" ref="S44:S63" si="9">IF(R44=$R$40,$R$41,0)</f>
        <v>0</v>
      </c>
      <c r="T44" s="85"/>
      <c r="U44" s="86">
        <f t="shared" ref="U44:U63" si="10">IF(T44=$T$40,$T$41,0)</f>
        <v>0</v>
      </c>
      <c r="V44" s="85"/>
      <c r="W44" s="86">
        <f t="shared" ref="W44:W63" si="11">IF(V44=$V$40,$V$41,0)</f>
        <v>0</v>
      </c>
      <c r="X44" s="85"/>
      <c r="Y44" s="86">
        <f t="shared" ref="Y44:Y63" si="12">IF(X44=$X$40,$X$41,0)</f>
        <v>0</v>
      </c>
      <c r="Z44" s="85"/>
      <c r="AA44" s="86">
        <f t="shared" ref="AA44:AA63" si="13">IF(Z44=$Z$40,$Z$41,0)</f>
        <v>0</v>
      </c>
      <c r="AB44" s="85"/>
      <c r="AC44" s="86">
        <f t="shared" ref="AC44:AC63" si="14">IF(AB44=$AB$40,$AB$41,0)</f>
        <v>0</v>
      </c>
      <c r="AD44" s="85"/>
      <c r="AE44" s="86">
        <f t="shared" ref="AE44:AE63" si="15">IF(AD44=$AD$40,$AD$41,0)</f>
        <v>0</v>
      </c>
      <c r="AF44" s="85"/>
      <c r="AG44" s="86">
        <f t="shared" ref="AG44:AG63" si="16">IF(AF44=$AF$40,$AF$41,0)</f>
        <v>0</v>
      </c>
      <c r="AH44" s="85"/>
      <c r="AI44" s="86">
        <f t="shared" ref="AI44:AI63" si="17">IF(AH44=$AH$40,$AH$41,0)</f>
        <v>0</v>
      </c>
      <c r="AJ44" s="5">
        <f t="shared" si="1"/>
        <v>0</v>
      </c>
      <c r="AK44" s="14">
        <f t="shared" si="2"/>
        <v>0</v>
      </c>
      <c r="AL44" s="90">
        <f t="shared" ref="AL44:AL89" si="18">AJ44*$H$35</f>
        <v>0</v>
      </c>
      <c r="AM44" s="15">
        <f t="shared" ref="AM44:AM89" si="19">IF(AJ44&gt;=F$37,0.5*AJ44-0.5,0.222222*AJ44+2)</f>
        <v>2</v>
      </c>
      <c r="AN44" s="5">
        <f t="shared" ref="AN44:AN88" si="20">IF($E$43:$E$89="P",IF(AND((AK44&lt;50),(AK44&gt;=0)),"INICIAL",IF(AND((AK44&lt;80),(AK44&gt;49)),"INTERMEDIO",IF(AND((AK44&lt;=100),(AK44&gt;79)),"AVANZADO"))),0)</f>
        <v>0</v>
      </c>
      <c r="AO44" s="74"/>
      <c r="AP44" s="111" t="e">
        <f>AP43*1/$F$11</f>
        <v>#DIV/0!</v>
      </c>
      <c r="AQ44" s="111" t="e">
        <f>AQ43*1/$F$11</f>
        <v>#DIV/0!</v>
      </c>
      <c r="AR44" s="111" t="e">
        <f>AR43*1/$F$11</f>
        <v>#DIV/0!</v>
      </c>
      <c r="AS44" s="8"/>
    </row>
    <row r="45" spans="1:49" ht="12.75" customHeight="1" x14ac:dyDescent="0.2">
      <c r="A45" s="3"/>
      <c r="B45" s="5">
        <v>3</v>
      </c>
      <c r="C45" s="142"/>
      <c r="D45" s="143"/>
      <c r="E45" s="22"/>
      <c r="F45" s="85"/>
      <c r="G45" s="86">
        <f t="shared" si="3"/>
        <v>0</v>
      </c>
      <c r="H45" s="85"/>
      <c r="I45" s="86">
        <f t="shared" si="4"/>
        <v>0</v>
      </c>
      <c r="J45" s="85"/>
      <c r="K45" s="86">
        <f t="shared" si="5"/>
        <v>0</v>
      </c>
      <c r="L45" s="85"/>
      <c r="M45" s="86">
        <f t="shared" si="6"/>
        <v>0</v>
      </c>
      <c r="N45" s="85"/>
      <c r="O45" s="86">
        <f t="shared" si="7"/>
        <v>0</v>
      </c>
      <c r="P45" s="85"/>
      <c r="Q45" s="86">
        <f t="shared" si="8"/>
        <v>0</v>
      </c>
      <c r="R45" s="85"/>
      <c r="S45" s="86">
        <f t="shared" si="9"/>
        <v>0</v>
      </c>
      <c r="T45" s="85"/>
      <c r="U45" s="86">
        <f t="shared" si="10"/>
        <v>0</v>
      </c>
      <c r="V45" s="85"/>
      <c r="W45" s="86">
        <f t="shared" si="11"/>
        <v>0</v>
      </c>
      <c r="X45" s="85"/>
      <c r="Y45" s="86">
        <f t="shared" si="12"/>
        <v>0</v>
      </c>
      <c r="Z45" s="85"/>
      <c r="AA45" s="86">
        <f t="shared" si="13"/>
        <v>0</v>
      </c>
      <c r="AB45" s="85"/>
      <c r="AC45" s="86">
        <f t="shared" si="14"/>
        <v>0</v>
      </c>
      <c r="AD45" s="85"/>
      <c r="AE45" s="86">
        <f t="shared" si="15"/>
        <v>0</v>
      </c>
      <c r="AF45" s="85"/>
      <c r="AG45" s="86">
        <f t="shared" si="16"/>
        <v>0</v>
      </c>
      <c r="AH45" s="85"/>
      <c r="AI45" s="86">
        <f t="shared" si="17"/>
        <v>0</v>
      </c>
      <c r="AJ45" s="5">
        <f t="shared" si="1"/>
        <v>0</v>
      </c>
      <c r="AK45" s="14">
        <f t="shared" si="2"/>
        <v>0</v>
      </c>
      <c r="AL45" s="90">
        <f t="shared" si="18"/>
        <v>0</v>
      </c>
      <c r="AM45" s="15">
        <f t="shared" si="19"/>
        <v>2</v>
      </c>
      <c r="AN45" s="5">
        <f t="shared" si="20"/>
        <v>0</v>
      </c>
      <c r="AO45" s="74"/>
      <c r="AP45" s="81"/>
      <c r="AQ45" s="81"/>
      <c r="AR45" s="81"/>
      <c r="AS45" s="21"/>
    </row>
    <row r="46" spans="1:49" ht="12.75" customHeight="1" x14ac:dyDescent="0.2">
      <c r="A46" s="3"/>
      <c r="B46" s="5">
        <f t="shared" ref="B46:B88" si="21">B45+1</f>
        <v>4</v>
      </c>
      <c r="C46" s="142"/>
      <c r="D46" s="143"/>
      <c r="E46" s="22"/>
      <c r="F46" s="85"/>
      <c r="G46" s="86">
        <f t="shared" si="3"/>
        <v>0</v>
      </c>
      <c r="H46" s="85"/>
      <c r="I46" s="86">
        <f t="shared" si="4"/>
        <v>0</v>
      </c>
      <c r="J46" s="85"/>
      <c r="K46" s="86">
        <f t="shared" si="5"/>
        <v>0</v>
      </c>
      <c r="L46" s="85"/>
      <c r="M46" s="86">
        <f t="shared" si="6"/>
        <v>0</v>
      </c>
      <c r="N46" s="85"/>
      <c r="O46" s="86">
        <f t="shared" si="7"/>
        <v>0</v>
      </c>
      <c r="P46" s="85"/>
      <c r="Q46" s="86">
        <f t="shared" si="8"/>
        <v>0</v>
      </c>
      <c r="R46" s="85"/>
      <c r="S46" s="86">
        <f t="shared" si="9"/>
        <v>0</v>
      </c>
      <c r="T46" s="85"/>
      <c r="U46" s="86">
        <f t="shared" si="10"/>
        <v>0</v>
      </c>
      <c r="V46" s="85"/>
      <c r="W46" s="86">
        <f t="shared" si="11"/>
        <v>0</v>
      </c>
      <c r="X46" s="85"/>
      <c r="Y46" s="86">
        <f t="shared" si="12"/>
        <v>0</v>
      </c>
      <c r="Z46" s="85"/>
      <c r="AA46" s="86">
        <f t="shared" si="13"/>
        <v>0</v>
      </c>
      <c r="AB46" s="85"/>
      <c r="AC46" s="86">
        <f t="shared" si="14"/>
        <v>0</v>
      </c>
      <c r="AD46" s="85"/>
      <c r="AE46" s="86">
        <f t="shared" si="15"/>
        <v>0</v>
      </c>
      <c r="AF46" s="85"/>
      <c r="AG46" s="86">
        <f t="shared" si="16"/>
        <v>0</v>
      </c>
      <c r="AH46" s="85"/>
      <c r="AI46" s="86">
        <f t="shared" si="17"/>
        <v>0</v>
      </c>
      <c r="AJ46" s="5">
        <f t="shared" si="1"/>
        <v>0</v>
      </c>
      <c r="AK46" s="14">
        <f t="shared" si="2"/>
        <v>0</v>
      </c>
      <c r="AL46" s="90">
        <f t="shared" si="18"/>
        <v>0</v>
      </c>
      <c r="AM46" s="15">
        <f t="shared" si="19"/>
        <v>2</v>
      </c>
      <c r="AN46" s="5">
        <f>IF($E$43:$E$89="P",IF(AND((AK46&lt;50),(AK46&gt;=0)),"INICIAL",IF(AND((AK46&lt;80),(AK46&gt;49)),"INTERMEDIO",IF(AND((AK46&lt;=100),(AK46&gt;79)),"AVANZADO"))),0)</f>
        <v>0</v>
      </c>
      <c r="AO46" s="74"/>
      <c r="AP46" s="81"/>
      <c r="AQ46" s="81"/>
      <c r="AR46" s="81"/>
      <c r="AS46" s="21"/>
    </row>
    <row r="47" spans="1:49" ht="12.75" customHeight="1" x14ac:dyDescent="0.2">
      <c r="A47" s="3"/>
      <c r="B47" s="5">
        <f t="shared" si="21"/>
        <v>5</v>
      </c>
      <c r="C47" s="142"/>
      <c r="D47" s="143"/>
      <c r="E47" s="22"/>
      <c r="F47" s="85"/>
      <c r="G47" s="86">
        <f t="shared" si="3"/>
        <v>0</v>
      </c>
      <c r="H47" s="85"/>
      <c r="I47" s="86">
        <f t="shared" si="4"/>
        <v>0</v>
      </c>
      <c r="J47" s="85"/>
      <c r="K47" s="86">
        <f t="shared" si="5"/>
        <v>0</v>
      </c>
      <c r="L47" s="85"/>
      <c r="M47" s="86">
        <f t="shared" si="6"/>
        <v>0</v>
      </c>
      <c r="N47" s="85"/>
      <c r="O47" s="86">
        <f t="shared" si="7"/>
        <v>0</v>
      </c>
      <c r="P47" s="85"/>
      <c r="Q47" s="86">
        <f t="shared" si="8"/>
        <v>0</v>
      </c>
      <c r="R47" s="85"/>
      <c r="S47" s="86">
        <f t="shared" si="9"/>
        <v>0</v>
      </c>
      <c r="T47" s="85"/>
      <c r="U47" s="86">
        <f t="shared" si="10"/>
        <v>0</v>
      </c>
      <c r="V47" s="85"/>
      <c r="W47" s="86">
        <f t="shared" si="11"/>
        <v>0</v>
      </c>
      <c r="X47" s="85"/>
      <c r="Y47" s="86">
        <f t="shared" si="12"/>
        <v>0</v>
      </c>
      <c r="Z47" s="85"/>
      <c r="AA47" s="86">
        <f t="shared" si="13"/>
        <v>0</v>
      </c>
      <c r="AB47" s="85"/>
      <c r="AC47" s="86">
        <f t="shared" si="14"/>
        <v>0</v>
      </c>
      <c r="AD47" s="85"/>
      <c r="AE47" s="86">
        <f t="shared" si="15"/>
        <v>0</v>
      </c>
      <c r="AF47" s="85"/>
      <c r="AG47" s="86">
        <f t="shared" si="16"/>
        <v>0</v>
      </c>
      <c r="AH47" s="85"/>
      <c r="AI47" s="86">
        <f t="shared" si="17"/>
        <v>0</v>
      </c>
      <c r="AJ47" s="5">
        <f t="shared" si="1"/>
        <v>0</v>
      </c>
      <c r="AK47" s="14">
        <f t="shared" si="2"/>
        <v>0</v>
      </c>
      <c r="AL47" s="90">
        <f t="shared" si="18"/>
        <v>0</v>
      </c>
      <c r="AM47" s="15">
        <f t="shared" si="19"/>
        <v>2</v>
      </c>
      <c r="AN47" s="5">
        <f t="shared" si="20"/>
        <v>0</v>
      </c>
      <c r="AO47" s="74"/>
      <c r="AP47" s="81"/>
      <c r="AQ47" s="81"/>
      <c r="AR47" s="81"/>
      <c r="AS47" s="21"/>
    </row>
    <row r="48" spans="1:49" ht="12.75" customHeight="1" x14ac:dyDescent="0.2">
      <c r="A48" s="3"/>
      <c r="B48" s="5">
        <f t="shared" si="21"/>
        <v>6</v>
      </c>
      <c r="C48" s="142"/>
      <c r="D48" s="143"/>
      <c r="E48" s="22"/>
      <c r="F48" s="85"/>
      <c r="G48" s="86">
        <f t="shared" si="3"/>
        <v>0</v>
      </c>
      <c r="H48" s="85"/>
      <c r="I48" s="86">
        <f t="shared" si="4"/>
        <v>0</v>
      </c>
      <c r="J48" s="85"/>
      <c r="K48" s="86">
        <f t="shared" si="5"/>
        <v>0</v>
      </c>
      <c r="L48" s="85"/>
      <c r="M48" s="86">
        <f t="shared" si="6"/>
        <v>0</v>
      </c>
      <c r="N48" s="85"/>
      <c r="O48" s="86">
        <f t="shared" si="7"/>
        <v>0</v>
      </c>
      <c r="P48" s="85"/>
      <c r="Q48" s="86">
        <f t="shared" si="8"/>
        <v>0</v>
      </c>
      <c r="R48" s="85"/>
      <c r="S48" s="86">
        <f t="shared" si="9"/>
        <v>0</v>
      </c>
      <c r="T48" s="85"/>
      <c r="U48" s="86">
        <f t="shared" si="10"/>
        <v>0</v>
      </c>
      <c r="V48" s="85"/>
      <c r="W48" s="86">
        <f t="shared" si="11"/>
        <v>0</v>
      </c>
      <c r="X48" s="85"/>
      <c r="Y48" s="86">
        <f t="shared" si="12"/>
        <v>0</v>
      </c>
      <c r="Z48" s="85"/>
      <c r="AA48" s="86">
        <f t="shared" si="13"/>
        <v>0</v>
      </c>
      <c r="AB48" s="85"/>
      <c r="AC48" s="86">
        <f t="shared" si="14"/>
        <v>0</v>
      </c>
      <c r="AD48" s="85"/>
      <c r="AE48" s="86">
        <f t="shared" si="15"/>
        <v>0</v>
      </c>
      <c r="AF48" s="85"/>
      <c r="AG48" s="86">
        <f t="shared" si="16"/>
        <v>0</v>
      </c>
      <c r="AH48" s="85"/>
      <c r="AI48" s="86">
        <f t="shared" si="17"/>
        <v>0</v>
      </c>
      <c r="AJ48" s="5">
        <f t="shared" si="1"/>
        <v>0</v>
      </c>
      <c r="AK48" s="14">
        <f t="shared" si="2"/>
        <v>0</v>
      </c>
      <c r="AL48" s="90">
        <f t="shared" si="18"/>
        <v>0</v>
      </c>
      <c r="AM48" s="15">
        <f t="shared" si="19"/>
        <v>2</v>
      </c>
      <c r="AN48" s="5">
        <f>IF($E$43:$E$89="P",IF(AND((AK48&lt;50),(AK48&gt;=0)),"INICIAL",IF(AND((AK48&lt;80),(AK48&gt;49)),"INTERMEDIO",IF(AND((AK48&lt;=100),(AK48&gt;79)),"AVANZADO"))),0)</f>
        <v>0</v>
      </c>
      <c r="AO48" s="74"/>
      <c r="AP48" s="81"/>
      <c r="AQ48" s="81"/>
      <c r="AR48" s="81"/>
      <c r="AS48" s="21"/>
    </row>
    <row r="49" spans="1:64" ht="12.75" customHeight="1" x14ac:dyDescent="0.2">
      <c r="A49" s="3"/>
      <c r="B49" s="5">
        <f t="shared" si="21"/>
        <v>7</v>
      </c>
      <c r="C49" s="142"/>
      <c r="D49" s="143"/>
      <c r="E49" s="22"/>
      <c r="F49" s="85"/>
      <c r="G49" s="86">
        <f t="shared" si="3"/>
        <v>0</v>
      </c>
      <c r="H49" s="85"/>
      <c r="I49" s="86">
        <f t="shared" si="4"/>
        <v>0</v>
      </c>
      <c r="J49" s="85"/>
      <c r="K49" s="86">
        <f t="shared" si="5"/>
        <v>0</v>
      </c>
      <c r="L49" s="85"/>
      <c r="M49" s="86">
        <f t="shared" si="6"/>
        <v>0</v>
      </c>
      <c r="N49" s="85"/>
      <c r="O49" s="86">
        <f t="shared" si="7"/>
        <v>0</v>
      </c>
      <c r="P49" s="85"/>
      <c r="Q49" s="86">
        <f t="shared" si="8"/>
        <v>0</v>
      </c>
      <c r="R49" s="85"/>
      <c r="S49" s="86">
        <f t="shared" si="9"/>
        <v>0</v>
      </c>
      <c r="T49" s="85"/>
      <c r="U49" s="86">
        <f t="shared" si="10"/>
        <v>0</v>
      </c>
      <c r="V49" s="85"/>
      <c r="W49" s="86">
        <f t="shared" si="11"/>
        <v>0</v>
      </c>
      <c r="X49" s="85"/>
      <c r="Y49" s="86">
        <f t="shared" si="12"/>
        <v>0</v>
      </c>
      <c r="Z49" s="85"/>
      <c r="AA49" s="86">
        <f t="shared" si="13"/>
        <v>0</v>
      </c>
      <c r="AB49" s="85"/>
      <c r="AC49" s="86">
        <f t="shared" si="14"/>
        <v>0</v>
      </c>
      <c r="AD49" s="85"/>
      <c r="AE49" s="86">
        <f t="shared" si="15"/>
        <v>0</v>
      </c>
      <c r="AF49" s="85"/>
      <c r="AG49" s="86">
        <f t="shared" si="16"/>
        <v>0</v>
      </c>
      <c r="AH49" s="85"/>
      <c r="AI49" s="86">
        <f t="shared" si="17"/>
        <v>0</v>
      </c>
      <c r="AJ49" s="5">
        <f t="shared" si="1"/>
        <v>0</v>
      </c>
      <c r="AK49" s="14">
        <f t="shared" si="2"/>
        <v>0</v>
      </c>
      <c r="AL49" s="90">
        <f t="shared" si="18"/>
        <v>0</v>
      </c>
      <c r="AM49" s="15">
        <f t="shared" si="19"/>
        <v>2</v>
      </c>
      <c r="AN49" s="5">
        <f t="shared" si="20"/>
        <v>0</v>
      </c>
      <c r="AO49" s="74"/>
      <c r="AP49" s="81"/>
      <c r="AQ49" s="81"/>
      <c r="AR49" s="81"/>
      <c r="AS49" s="21"/>
    </row>
    <row r="50" spans="1:64" ht="12.75" customHeight="1" x14ac:dyDescent="0.2">
      <c r="A50" s="3"/>
      <c r="B50" s="5">
        <f t="shared" si="21"/>
        <v>8</v>
      </c>
      <c r="C50" s="142"/>
      <c r="D50" s="143"/>
      <c r="E50" s="22"/>
      <c r="F50" s="85"/>
      <c r="G50" s="86">
        <f t="shared" si="3"/>
        <v>0</v>
      </c>
      <c r="H50" s="85"/>
      <c r="I50" s="86">
        <f t="shared" si="4"/>
        <v>0</v>
      </c>
      <c r="J50" s="85"/>
      <c r="K50" s="86">
        <f t="shared" si="5"/>
        <v>0</v>
      </c>
      <c r="L50" s="85"/>
      <c r="M50" s="86">
        <f t="shared" si="6"/>
        <v>0</v>
      </c>
      <c r="N50" s="85"/>
      <c r="O50" s="86">
        <f t="shared" si="7"/>
        <v>0</v>
      </c>
      <c r="P50" s="85"/>
      <c r="Q50" s="86">
        <f t="shared" si="8"/>
        <v>0</v>
      </c>
      <c r="R50" s="85"/>
      <c r="S50" s="86">
        <f t="shared" si="9"/>
        <v>0</v>
      </c>
      <c r="T50" s="85"/>
      <c r="U50" s="86">
        <f t="shared" si="10"/>
        <v>0</v>
      </c>
      <c r="V50" s="85"/>
      <c r="W50" s="86">
        <f t="shared" si="11"/>
        <v>0</v>
      </c>
      <c r="X50" s="85"/>
      <c r="Y50" s="86">
        <f t="shared" si="12"/>
        <v>0</v>
      </c>
      <c r="Z50" s="85"/>
      <c r="AA50" s="86">
        <f t="shared" si="13"/>
        <v>0</v>
      </c>
      <c r="AB50" s="85"/>
      <c r="AC50" s="86">
        <f t="shared" si="14"/>
        <v>0</v>
      </c>
      <c r="AD50" s="85"/>
      <c r="AE50" s="86">
        <f t="shared" si="15"/>
        <v>0</v>
      </c>
      <c r="AF50" s="85"/>
      <c r="AG50" s="86">
        <f t="shared" si="16"/>
        <v>0</v>
      </c>
      <c r="AH50" s="85"/>
      <c r="AI50" s="86">
        <f t="shared" si="17"/>
        <v>0</v>
      </c>
      <c r="AJ50" s="5">
        <f t="shared" si="1"/>
        <v>0</v>
      </c>
      <c r="AK50" s="14">
        <f t="shared" si="2"/>
        <v>0</v>
      </c>
      <c r="AL50" s="90">
        <f t="shared" si="18"/>
        <v>0</v>
      </c>
      <c r="AM50" s="15">
        <f t="shared" si="19"/>
        <v>2</v>
      </c>
      <c r="AN50" s="5">
        <f t="shared" si="20"/>
        <v>0</v>
      </c>
      <c r="AO50" s="74"/>
      <c r="AP50" s="81"/>
      <c r="AQ50" s="81"/>
      <c r="AR50" s="81"/>
      <c r="AS50" s="21"/>
    </row>
    <row r="51" spans="1:64" ht="12.75" customHeight="1" x14ac:dyDescent="0.2">
      <c r="A51" s="3"/>
      <c r="B51" s="5">
        <f t="shared" si="21"/>
        <v>9</v>
      </c>
      <c r="C51" s="142"/>
      <c r="D51" s="143"/>
      <c r="E51" s="22"/>
      <c r="F51" s="85"/>
      <c r="G51" s="86">
        <f t="shared" si="3"/>
        <v>0</v>
      </c>
      <c r="H51" s="85"/>
      <c r="I51" s="86">
        <f t="shared" si="4"/>
        <v>0</v>
      </c>
      <c r="J51" s="85"/>
      <c r="K51" s="86">
        <f t="shared" si="5"/>
        <v>0</v>
      </c>
      <c r="L51" s="85"/>
      <c r="M51" s="86">
        <f t="shared" si="6"/>
        <v>0</v>
      </c>
      <c r="N51" s="85"/>
      <c r="O51" s="86">
        <f t="shared" si="7"/>
        <v>0</v>
      </c>
      <c r="P51" s="85"/>
      <c r="Q51" s="86">
        <f t="shared" si="8"/>
        <v>0</v>
      </c>
      <c r="R51" s="85"/>
      <c r="S51" s="86">
        <f t="shared" si="9"/>
        <v>0</v>
      </c>
      <c r="T51" s="85"/>
      <c r="U51" s="86">
        <f t="shared" si="10"/>
        <v>0</v>
      </c>
      <c r="V51" s="85"/>
      <c r="W51" s="86">
        <f t="shared" si="11"/>
        <v>0</v>
      </c>
      <c r="X51" s="85"/>
      <c r="Y51" s="86">
        <f t="shared" si="12"/>
        <v>0</v>
      </c>
      <c r="Z51" s="85"/>
      <c r="AA51" s="86">
        <f t="shared" si="13"/>
        <v>0</v>
      </c>
      <c r="AB51" s="85"/>
      <c r="AC51" s="86">
        <f t="shared" si="14"/>
        <v>0</v>
      </c>
      <c r="AD51" s="85"/>
      <c r="AE51" s="86">
        <f t="shared" si="15"/>
        <v>0</v>
      </c>
      <c r="AF51" s="85"/>
      <c r="AG51" s="86">
        <f t="shared" si="16"/>
        <v>0</v>
      </c>
      <c r="AH51" s="85"/>
      <c r="AI51" s="86">
        <f t="shared" si="17"/>
        <v>0</v>
      </c>
      <c r="AJ51" s="5">
        <f t="shared" si="1"/>
        <v>0</v>
      </c>
      <c r="AK51" s="14">
        <f t="shared" si="2"/>
        <v>0</v>
      </c>
      <c r="AL51" s="90">
        <f t="shared" si="18"/>
        <v>0</v>
      </c>
      <c r="AM51" s="15">
        <f t="shared" si="19"/>
        <v>2</v>
      </c>
      <c r="AN51" s="5">
        <f t="shared" si="20"/>
        <v>0</v>
      </c>
      <c r="AO51" s="74"/>
      <c r="AP51" s="81"/>
      <c r="AQ51" s="81"/>
      <c r="AR51" s="81"/>
      <c r="AS51" s="21"/>
    </row>
    <row r="52" spans="1:64" ht="12.75" customHeight="1" x14ac:dyDescent="0.2">
      <c r="A52" s="3"/>
      <c r="B52" s="5">
        <f t="shared" si="21"/>
        <v>10</v>
      </c>
      <c r="C52" s="142"/>
      <c r="D52" s="143"/>
      <c r="E52" s="22"/>
      <c r="F52" s="85"/>
      <c r="G52" s="86">
        <f t="shared" si="3"/>
        <v>0</v>
      </c>
      <c r="H52" s="85"/>
      <c r="I52" s="86">
        <f t="shared" si="4"/>
        <v>0</v>
      </c>
      <c r="J52" s="85"/>
      <c r="K52" s="86">
        <f t="shared" si="5"/>
        <v>0</v>
      </c>
      <c r="L52" s="85"/>
      <c r="M52" s="86">
        <f t="shared" si="6"/>
        <v>0</v>
      </c>
      <c r="N52" s="85"/>
      <c r="O52" s="86">
        <f t="shared" si="7"/>
        <v>0</v>
      </c>
      <c r="P52" s="85"/>
      <c r="Q52" s="86">
        <f t="shared" si="8"/>
        <v>0</v>
      </c>
      <c r="R52" s="85"/>
      <c r="S52" s="86">
        <f t="shared" si="9"/>
        <v>0</v>
      </c>
      <c r="T52" s="85"/>
      <c r="U52" s="86">
        <f t="shared" si="10"/>
        <v>0</v>
      </c>
      <c r="V52" s="85"/>
      <c r="W52" s="86">
        <f t="shared" si="11"/>
        <v>0</v>
      </c>
      <c r="X52" s="85"/>
      <c r="Y52" s="86">
        <f t="shared" si="12"/>
        <v>0</v>
      </c>
      <c r="Z52" s="85"/>
      <c r="AA52" s="86">
        <f t="shared" si="13"/>
        <v>0</v>
      </c>
      <c r="AB52" s="85"/>
      <c r="AC52" s="86">
        <f t="shared" si="14"/>
        <v>0</v>
      </c>
      <c r="AD52" s="85"/>
      <c r="AE52" s="86">
        <f t="shared" si="15"/>
        <v>0</v>
      </c>
      <c r="AF52" s="85"/>
      <c r="AG52" s="86">
        <f t="shared" si="16"/>
        <v>0</v>
      </c>
      <c r="AH52" s="85"/>
      <c r="AI52" s="86">
        <f t="shared" si="17"/>
        <v>0</v>
      </c>
      <c r="AJ52" s="5">
        <f t="shared" si="1"/>
        <v>0</v>
      </c>
      <c r="AK52" s="14">
        <f t="shared" si="2"/>
        <v>0</v>
      </c>
      <c r="AL52" s="90">
        <f t="shared" si="18"/>
        <v>0</v>
      </c>
      <c r="AM52" s="15">
        <f t="shared" si="19"/>
        <v>2</v>
      </c>
      <c r="AN52" s="5">
        <f t="shared" si="20"/>
        <v>0</v>
      </c>
      <c r="AO52" s="74"/>
      <c r="AP52" s="81"/>
      <c r="AQ52" s="81"/>
      <c r="AR52" s="81"/>
      <c r="AS52" s="21"/>
    </row>
    <row r="53" spans="1:64" ht="12.75" customHeight="1" x14ac:dyDescent="0.2">
      <c r="A53" s="3"/>
      <c r="B53" s="5">
        <f t="shared" si="21"/>
        <v>11</v>
      </c>
      <c r="C53" s="142"/>
      <c r="D53" s="143"/>
      <c r="E53" s="22"/>
      <c r="F53" s="85"/>
      <c r="G53" s="86">
        <f t="shared" si="3"/>
        <v>0</v>
      </c>
      <c r="H53" s="85"/>
      <c r="I53" s="86">
        <f t="shared" si="4"/>
        <v>0</v>
      </c>
      <c r="J53" s="85"/>
      <c r="K53" s="86">
        <f t="shared" si="5"/>
        <v>0</v>
      </c>
      <c r="L53" s="85"/>
      <c r="M53" s="86">
        <f t="shared" si="6"/>
        <v>0</v>
      </c>
      <c r="N53" s="85"/>
      <c r="O53" s="86">
        <f t="shared" si="7"/>
        <v>0</v>
      </c>
      <c r="P53" s="85"/>
      <c r="Q53" s="86">
        <f t="shared" si="8"/>
        <v>0</v>
      </c>
      <c r="R53" s="85"/>
      <c r="S53" s="86">
        <f t="shared" si="9"/>
        <v>0</v>
      </c>
      <c r="T53" s="85"/>
      <c r="U53" s="86">
        <f t="shared" si="10"/>
        <v>0</v>
      </c>
      <c r="V53" s="85"/>
      <c r="W53" s="86">
        <f t="shared" si="11"/>
        <v>0</v>
      </c>
      <c r="X53" s="85"/>
      <c r="Y53" s="86">
        <f t="shared" si="12"/>
        <v>0</v>
      </c>
      <c r="Z53" s="85"/>
      <c r="AA53" s="86">
        <f t="shared" si="13"/>
        <v>0</v>
      </c>
      <c r="AB53" s="85"/>
      <c r="AC53" s="86">
        <f t="shared" si="14"/>
        <v>0</v>
      </c>
      <c r="AD53" s="85"/>
      <c r="AE53" s="86">
        <f t="shared" si="15"/>
        <v>0</v>
      </c>
      <c r="AF53" s="85"/>
      <c r="AG53" s="86">
        <f t="shared" si="16"/>
        <v>0</v>
      </c>
      <c r="AH53" s="85"/>
      <c r="AI53" s="86">
        <f t="shared" si="17"/>
        <v>0</v>
      </c>
      <c r="AJ53" s="5">
        <f t="shared" si="1"/>
        <v>0</v>
      </c>
      <c r="AK53" s="14">
        <f t="shared" si="2"/>
        <v>0</v>
      </c>
      <c r="AL53" s="90">
        <f t="shared" si="18"/>
        <v>0</v>
      </c>
      <c r="AM53" s="15">
        <f t="shared" si="19"/>
        <v>2</v>
      </c>
      <c r="AN53" s="5">
        <f t="shared" si="20"/>
        <v>0</v>
      </c>
      <c r="AO53" s="74"/>
      <c r="AP53" s="81"/>
      <c r="AQ53" s="81"/>
      <c r="AR53" s="81"/>
      <c r="AS53" s="21"/>
    </row>
    <row r="54" spans="1:64" ht="12.75" customHeight="1" x14ac:dyDescent="0.2">
      <c r="A54" s="3"/>
      <c r="B54" s="5">
        <f t="shared" si="21"/>
        <v>12</v>
      </c>
      <c r="C54" s="142"/>
      <c r="D54" s="143"/>
      <c r="E54" s="22"/>
      <c r="F54" s="85"/>
      <c r="G54" s="86">
        <f t="shared" si="3"/>
        <v>0</v>
      </c>
      <c r="H54" s="85"/>
      <c r="I54" s="86">
        <f t="shared" si="4"/>
        <v>0</v>
      </c>
      <c r="J54" s="85"/>
      <c r="K54" s="86">
        <f t="shared" si="5"/>
        <v>0</v>
      </c>
      <c r="L54" s="85"/>
      <c r="M54" s="86">
        <f t="shared" si="6"/>
        <v>0</v>
      </c>
      <c r="N54" s="85"/>
      <c r="O54" s="86">
        <f t="shared" si="7"/>
        <v>0</v>
      </c>
      <c r="P54" s="85"/>
      <c r="Q54" s="86">
        <f t="shared" si="8"/>
        <v>0</v>
      </c>
      <c r="R54" s="85"/>
      <c r="S54" s="86">
        <f t="shared" si="9"/>
        <v>0</v>
      </c>
      <c r="T54" s="85"/>
      <c r="U54" s="86">
        <f t="shared" si="10"/>
        <v>0</v>
      </c>
      <c r="V54" s="85"/>
      <c r="W54" s="86">
        <f t="shared" si="11"/>
        <v>0</v>
      </c>
      <c r="X54" s="85"/>
      <c r="Y54" s="86">
        <f t="shared" si="12"/>
        <v>0</v>
      </c>
      <c r="Z54" s="85"/>
      <c r="AA54" s="86">
        <f t="shared" si="13"/>
        <v>0</v>
      </c>
      <c r="AB54" s="85"/>
      <c r="AC54" s="86">
        <f t="shared" si="14"/>
        <v>0</v>
      </c>
      <c r="AD54" s="85"/>
      <c r="AE54" s="86">
        <f t="shared" si="15"/>
        <v>0</v>
      </c>
      <c r="AF54" s="85"/>
      <c r="AG54" s="86">
        <f t="shared" si="16"/>
        <v>0</v>
      </c>
      <c r="AH54" s="85"/>
      <c r="AI54" s="86">
        <f t="shared" si="17"/>
        <v>0</v>
      </c>
      <c r="AJ54" s="5">
        <f t="shared" si="1"/>
        <v>0</v>
      </c>
      <c r="AK54" s="14">
        <f t="shared" si="2"/>
        <v>0</v>
      </c>
      <c r="AL54" s="90">
        <f t="shared" si="18"/>
        <v>0</v>
      </c>
      <c r="AM54" s="15">
        <f t="shared" si="19"/>
        <v>2</v>
      </c>
      <c r="AN54" s="5">
        <f t="shared" si="20"/>
        <v>0</v>
      </c>
      <c r="AO54" s="74"/>
      <c r="AP54" s="81"/>
      <c r="AQ54" s="81"/>
      <c r="AR54" s="81"/>
      <c r="AS54" s="21"/>
    </row>
    <row r="55" spans="1:64" ht="12.75" customHeight="1" x14ac:dyDescent="0.2">
      <c r="A55" s="3"/>
      <c r="B55" s="5">
        <f t="shared" si="21"/>
        <v>13</v>
      </c>
      <c r="C55" s="142"/>
      <c r="D55" s="143"/>
      <c r="E55" s="22"/>
      <c r="F55" s="85"/>
      <c r="G55" s="86">
        <f t="shared" si="3"/>
        <v>0</v>
      </c>
      <c r="H55" s="85"/>
      <c r="I55" s="86">
        <f t="shared" si="4"/>
        <v>0</v>
      </c>
      <c r="J55" s="85"/>
      <c r="K55" s="86">
        <f t="shared" si="5"/>
        <v>0</v>
      </c>
      <c r="L55" s="85"/>
      <c r="M55" s="86">
        <f t="shared" si="6"/>
        <v>0</v>
      </c>
      <c r="N55" s="85"/>
      <c r="O55" s="86">
        <f t="shared" si="7"/>
        <v>0</v>
      </c>
      <c r="P55" s="85"/>
      <c r="Q55" s="86">
        <f t="shared" si="8"/>
        <v>0</v>
      </c>
      <c r="R55" s="85"/>
      <c r="S55" s="86">
        <f t="shared" si="9"/>
        <v>0</v>
      </c>
      <c r="T55" s="85"/>
      <c r="U55" s="86">
        <f t="shared" si="10"/>
        <v>0</v>
      </c>
      <c r="V55" s="85"/>
      <c r="W55" s="86">
        <f t="shared" si="11"/>
        <v>0</v>
      </c>
      <c r="X55" s="85"/>
      <c r="Y55" s="86">
        <f t="shared" si="12"/>
        <v>0</v>
      </c>
      <c r="Z55" s="85"/>
      <c r="AA55" s="86">
        <f t="shared" si="13"/>
        <v>0</v>
      </c>
      <c r="AB55" s="85"/>
      <c r="AC55" s="86">
        <f t="shared" si="14"/>
        <v>0</v>
      </c>
      <c r="AD55" s="85"/>
      <c r="AE55" s="86">
        <f t="shared" si="15"/>
        <v>0</v>
      </c>
      <c r="AF55" s="85"/>
      <c r="AG55" s="86">
        <f t="shared" si="16"/>
        <v>0</v>
      </c>
      <c r="AH55" s="85"/>
      <c r="AI55" s="86">
        <f t="shared" si="17"/>
        <v>0</v>
      </c>
      <c r="AJ55" s="5">
        <f t="shared" si="1"/>
        <v>0</v>
      </c>
      <c r="AK55" s="14">
        <f t="shared" si="2"/>
        <v>0</v>
      </c>
      <c r="AL55" s="90">
        <f t="shared" si="18"/>
        <v>0</v>
      </c>
      <c r="AM55" s="15">
        <f t="shared" si="19"/>
        <v>2</v>
      </c>
      <c r="AN55" s="5">
        <f>IF($E$43:$E$89="P",IF(AND((AK55&lt;50),(AK55&gt;=0)),"INICIAL",IF(AND((AK55&lt;80),(AK55&gt;49)),"INTERMEDIO",IF(AND((AK55&lt;=100),(AK55&gt;79)),"AVANZADO"))),0)</f>
        <v>0</v>
      </c>
      <c r="AO55" s="74"/>
      <c r="AP55" s="81"/>
      <c r="AQ55" s="81"/>
      <c r="AR55" s="81"/>
      <c r="AS55" s="21"/>
    </row>
    <row r="56" spans="1:64" ht="12.75" customHeight="1" x14ac:dyDescent="0.2">
      <c r="A56" s="3"/>
      <c r="B56" s="5">
        <f t="shared" si="21"/>
        <v>14</v>
      </c>
      <c r="C56" s="142"/>
      <c r="D56" s="143"/>
      <c r="E56" s="22"/>
      <c r="F56" s="85"/>
      <c r="G56" s="86">
        <f t="shared" si="3"/>
        <v>0</v>
      </c>
      <c r="H56" s="85"/>
      <c r="I56" s="86">
        <f t="shared" si="4"/>
        <v>0</v>
      </c>
      <c r="J56" s="85"/>
      <c r="K56" s="86">
        <f t="shared" si="5"/>
        <v>0</v>
      </c>
      <c r="L56" s="85"/>
      <c r="M56" s="86">
        <f t="shared" si="6"/>
        <v>0</v>
      </c>
      <c r="N56" s="85"/>
      <c r="O56" s="86">
        <f t="shared" si="7"/>
        <v>0</v>
      </c>
      <c r="P56" s="85"/>
      <c r="Q56" s="86">
        <f t="shared" si="8"/>
        <v>0</v>
      </c>
      <c r="R56" s="85"/>
      <c r="S56" s="86">
        <f t="shared" si="9"/>
        <v>0</v>
      </c>
      <c r="T56" s="85"/>
      <c r="U56" s="86">
        <f t="shared" si="10"/>
        <v>0</v>
      </c>
      <c r="V56" s="85"/>
      <c r="W56" s="86">
        <f t="shared" si="11"/>
        <v>0</v>
      </c>
      <c r="X56" s="85"/>
      <c r="Y56" s="86">
        <f t="shared" si="12"/>
        <v>0</v>
      </c>
      <c r="Z56" s="85"/>
      <c r="AA56" s="86">
        <f t="shared" si="13"/>
        <v>0</v>
      </c>
      <c r="AB56" s="85"/>
      <c r="AC56" s="86">
        <f t="shared" si="14"/>
        <v>0</v>
      </c>
      <c r="AD56" s="85"/>
      <c r="AE56" s="86">
        <f t="shared" si="15"/>
        <v>0</v>
      </c>
      <c r="AF56" s="85"/>
      <c r="AG56" s="86">
        <f t="shared" si="16"/>
        <v>0</v>
      </c>
      <c r="AH56" s="85"/>
      <c r="AI56" s="86">
        <f t="shared" si="17"/>
        <v>0</v>
      </c>
      <c r="AJ56" s="5">
        <f t="shared" si="1"/>
        <v>0</v>
      </c>
      <c r="AK56" s="14">
        <f t="shared" si="2"/>
        <v>0</v>
      </c>
      <c r="AL56" s="90">
        <f t="shared" si="18"/>
        <v>0</v>
      </c>
      <c r="AM56" s="15">
        <f t="shared" si="19"/>
        <v>2</v>
      </c>
      <c r="AN56" s="5">
        <f t="shared" si="20"/>
        <v>0</v>
      </c>
      <c r="AO56" s="74"/>
      <c r="AP56" s="81"/>
      <c r="AQ56" s="81"/>
      <c r="AR56" s="81"/>
      <c r="AS56" s="21"/>
    </row>
    <row r="57" spans="1:64" ht="12.75" customHeight="1" x14ac:dyDescent="0.2">
      <c r="A57" s="3"/>
      <c r="B57" s="5">
        <f t="shared" si="21"/>
        <v>15</v>
      </c>
      <c r="C57" s="142"/>
      <c r="D57" s="143"/>
      <c r="E57" s="22"/>
      <c r="F57" s="85"/>
      <c r="G57" s="86">
        <f t="shared" si="3"/>
        <v>0</v>
      </c>
      <c r="H57" s="85"/>
      <c r="I57" s="86">
        <f t="shared" si="4"/>
        <v>0</v>
      </c>
      <c r="J57" s="85"/>
      <c r="K57" s="86">
        <f t="shared" si="5"/>
        <v>0</v>
      </c>
      <c r="L57" s="85"/>
      <c r="M57" s="86">
        <f t="shared" si="6"/>
        <v>0</v>
      </c>
      <c r="N57" s="85"/>
      <c r="O57" s="86">
        <f t="shared" si="7"/>
        <v>0</v>
      </c>
      <c r="P57" s="85"/>
      <c r="Q57" s="86">
        <f t="shared" si="8"/>
        <v>0</v>
      </c>
      <c r="R57" s="85"/>
      <c r="S57" s="86">
        <f t="shared" si="9"/>
        <v>0</v>
      </c>
      <c r="T57" s="85"/>
      <c r="U57" s="86">
        <f t="shared" si="10"/>
        <v>0</v>
      </c>
      <c r="V57" s="85"/>
      <c r="W57" s="86">
        <f t="shared" si="11"/>
        <v>0</v>
      </c>
      <c r="X57" s="85"/>
      <c r="Y57" s="86">
        <f t="shared" si="12"/>
        <v>0</v>
      </c>
      <c r="Z57" s="85"/>
      <c r="AA57" s="86">
        <f t="shared" si="13"/>
        <v>0</v>
      </c>
      <c r="AB57" s="85"/>
      <c r="AC57" s="86">
        <f t="shared" si="14"/>
        <v>0</v>
      </c>
      <c r="AD57" s="85"/>
      <c r="AE57" s="86">
        <f t="shared" si="15"/>
        <v>0</v>
      </c>
      <c r="AF57" s="85"/>
      <c r="AG57" s="86">
        <f t="shared" si="16"/>
        <v>0</v>
      </c>
      <c r="AH57" s="85"/>
      <c r="AI57" s="86">
        <f t="shared" si="17"/>
        <v>0</v>
      </c>
      <c r="AJ57" s="5">
        <f t="shared" si="1"/>
        <v>0</v>
      </c>
      <c r="AK57" s="14">
        <f t="shared" si="2"/>
        <v>0</v>
      </c>
      <c r="AL57" s="90">
        <f t="shared" si="18"/>
        <v>0</v>
      </c>
      <c r="AM57" s="15">
        <f t="shared" si="19"/>
        <v>2</v>
      </c>
      <c r="AN57" s="5">
        <f t="shared" si="20"/>
        <v>0</v>
      </c>
      <c r="AO57" s="74"/>
      <c r="AP57" s="81"/>
      <c r="AQ57" s="81"/>
      <c r="AR57" s="81"/>
      <c r="AS57" s="21"/>
      <c r="BK57" s="96"/>
      <c r="BL57" s="96"/>
    </row>
    <row r="58" spans="1:64" ht="12.75" customHeight="1" x14ac:dyDescent="0.2">
      <c r="A58" s="3"/>
      <c r="B58" s="5">
        <f t="shared" si="21"/>
        <v>16</v>
      </c>
      <c r="C58" s="142"/>
      <c r="D58" s="143"/>
      <c r="E58" s="22"/>
      <c r="F58" s="85"/>
      <c r="G58" s="86">
        <f t="shared" si="3"/>
        <v>0</v>
      </c>
      <c r="H58" s="85"/>
      <c r="I58" s="86">
        <f t="shared" si="4"/>
        <v>0</v>
      </c>
      <c r="J58" s="85"/>
      <c r="K58" s="86">
        <f t="shared" si="5"/>
        <v>0</v>
      </c>
      <c r="L58" s="85"/>
      <c r="M58" s="86">
        <f t="shared" si="6"/>
        <v>0</v>
      </c>
      <c r="N58" s="85"/>
      <c r="O58" s="86">
        <f t="shared" si="7"/>
        <v>0</v>
      </c>
      <c r="P58" s="85"/>
      <c r="Q58" s="86">
        <f t="shared" si="8"/>
        <v>0</v>
      </c>
      <c r="R58" s="85"/>
      <c r="S58" s="86">
        <f t="shared" si="9"/>
        <v>0</v>
      </c>
      <c r="T58" s="85"/>
      <c r="U58" s="86">
        <f t="shared" si="10"/>
        <v>0</v>
      </c>
      <c r="V58" s="85"/>
      <c r="W58" s="86">
        <f t="shared" si="11"/>
        <v>0</v>
      </c>
      <c r="X58" s="85"/>
      <c r="Y58" s="86">
        <f t="shared" si="12"/>
        <v>0</v>
      </c>
      <c r="Z58" s="85"/>
      <c r="AA58" s="86">
        <f t="shared" si="13"/>
        <v>0</v>
      </c>
      <c r="AB58" s="85"/>
      <c r="AC58" s="86">
        <f t="shared" si="14"/>
        <v>0</v>
      </c>
      <c r="AD58" s="85"/>
      <c r="AE58" s="86">
        <f t="shared" si="15"/>
        <v>0</v>
      </c>
      <c r="AF58" s="85"/>
      <c r="AG58" s="86">
        <f t="shared" si="16"/>
        <v>0</v>
      </c>
      <c r="AH58" s="85"/>
      <c r="AI58" s="86">
        <f t="shared" si="17"/>
        <v>0</v>
      </c>
      <c r="AJ58" s="5">
        <f t="shared" si="1"/>
        <v>0</v>
      </c>
      <c r="AK58" s="14">
        <f t="shared" si="2"/>
        <v>0</v>
      </c>
      <c r="AL58" s="90">
        <f t="shared" si="18"/>
        <v>0</v>
      </c>
      <c r="AM58" s="15">
        <f t="shared" si="19"/>
        <v>2</v>
      </c>
      <c r="AN58" s="5">
        <f t="shared" si="20"/>
        <v>0</v>
      </c>
      <c r="AO58" s="74"/>
      <c r="AP58" s="81"/>
      <c r="AQ58" s="81"/>
      <c r="AR58" s="81"/>
      <c r="AS58" s="21"/>
      <c r="BK58" s="96"/>
      <c r="BL58" s="96"/>
    </row>
    <row r="59" spans="1:64" ht="12.75" customHeight="1" x14ac:dyDescent="0.2">
      <c r="A59" s="3"/>
      <c r="B59" s="5">
        <f t="shared" si="21"/>
        <v>17</v>
      </c>
      <c r="C59" s="142"/>
      <c r="D59" s="143"/>
      <c r="E59" s="22"/>
      <c r="F59" s="85"/>
      <c r="G59" s="86">
        <f t="shared" si="3"/>
        <v>0</v>
      </c>
      <c r="H59" s="85"/>
      <c r="I59" s="86">
        <f t="shared" si="4"/>
        <v>0</v>
      </c>
      <c r="J59" s="85"/>
      <c r="K59" s="86">
        <f t="shared" si="5"/>
        <v>0</v>
      </c>
      <c r="L59" s="85"/>
      <c r="M59" s="86">
        <f t="shared" si="6"/>
        <v>0</v>
      </c>
      <c r="N59" s="85"/>
      <c r="O59" s="86">
        <f t="shared" si="7"/>
        <v>0</v>
      </c>
      <c r="P59" s="85"/>
      <c r="Q59" s="86">
        <f t="shared" si="8"/>
        <v>0</v>
      </c>
      <c r="R59" s="85"/>
      <c r="S59" s="86">
        <f t="shared" si="9"/>
        <v>0</v>
      </c>
      <c r="T59" s="85"/>
      <c r="U59" s="86">
        <f t="shared" si="10"/>
        <v>0</v>
      </c>
      <c r="V59" s="85"/>
      <c r="W59" s="86">
        <f t="shared" si="11"/>
        <v>0</v>
      </c>
      <c r="X59" s="85"/>
      <c r="Y59" s="86">
        <f t="shared" si="12"/>
        <v>0</v>
      </c>
      <c r="Z59" s="85"/>
      <c r="AA59" s="86">
        <f t="shared" si="13"/>
        <v>0</v>
      </c>
      <c r="AB59" s="85"/>
      <c r="AC59" s="86">
        <f t="shared" si="14"/>
        <v>0</v>
      </c>
      <c r="AD59" s="85"/>
      <c r="AE59" s="86">
        <f t="shared" si="15"/>
        <v>0</v>
      </c>
      <c r="AF59" s="85"/>
      <c r="AG59" s="86">
        <f t="shared" si="16"/>
        <v>0</v>
      </c>
      <c r="AH59" s="85"/>
      <c r="AI59" s="86">
        <f t="shared" si="17"/>
        <v>0</v>
      </c>
      <c r="AJ59" s="5">
        <f t="shared" si="1"/>
        <v>0</v>
      </c>
      <c r="AK59" s="14">
        <f t="shared" si="2"/>
        <v>0</v>
      </c>
      <c r="AL59" s="90">
        <f t="shared" si="18"/>
        <v>0</v>
      </c>
      <c r="AM59" s="15">
        <f t="shared" si="19"/>
        <v>2</v>
      </c>
      <c r="AN59" s="5">
        <f t="shared" si="20"/>
        <v>0</v>
      </c>
      <c r="AO59" s="74"/>
      <c r="AP59" s="81"/>
      <c r="AQ59" s="81"/>
      <c r="AR59" s="81"/>
      <c r="AS59" s="21"/>
      <c r="BK59" s="96"/>
      <c r="BL59" s="96"/>
    </row>
    <row r="60" spans="1:64" ht="12.75" customHeight="1" x14ac:dyDescent="0.2">
      <c r="A60" s="3"/>
      <c r="B60" s="5">
        <f t="shared" si="21"/>
        <v>18</v>
      </c>
      <c r="C60" s="142"/>
      <c r="D60" s="143"/>
      <c r="E60" s="22"/>
      <c r="F60" s="85"/>
      <c r="G60" s="86">
        <f t="shared" si="3"/>
        <v>0</v>
      </c>
      <c r="H60" s="85"/>
      <c r="I60" s="86">
        <f t="shared" si="4"/>
        <v>0</v>
      </c>
      <c r="J60" s="85"/>
      <c r="K60" s="86">
        <f t="shared" si="5"/>
        <v>0</v>
      </c>
      <c r="L60" s="85"/>
      <c r="M60" s="86">
        <f t="shared" si="6"/>
        <v>0</v>
      </c>
      <c r="N60" s="85"/>
      <c r="O60" s="86">
        <f t="shared" si="7"/>
        <v>0</v>
      </c>
      <c r="P60" s="85"/>
      <c r="Q60" s="86">
        <f t="shared" si="8"/>
        <v>0</v>
      </c>
      <c r="R60" s="85"/>
      <c r="S60" s="86">
        <f t="shared" si="9"/>
        <v>0</v>
      </c>
      <c r="T60" s="85"/>
      <c r="U60" s="86">
        <f t="shared" si="10"/>
        <v>0</v>
      </c>
      <c r="V60" s="85"/>
      <c r="W60" s="86">
        <f t="shared" si="11"/>
        <v>0</v>
      </c>
      <c r="X60" s="85"/>
      <c r="Y60" s="86">
        <f t="shared" si="12"/>
        <v>0</v>
      </c>
      <c r="Z60" s="85"/>
      <c r="AA60" s="86">
        <f t="shared" si="13"/>
        <v>0</v>
      </c>
      <c r="AB60" s="85"/>
      <c r="AC60" s="86">
        <f t="shared" si="14"/>
        <v>0</v>
      </c>
      <c r="AD60" s="85"/>
      <c r="AE60" s="86">
        <f t="shared" si="15"/>
        <v>0</v>
      </c>
      <c r="AF60" s="85"/>
      <c r="AG60" s="86">
        <f t="shared" si="16"/>
        <v>0</v>
      </c>
      <c r="AH60" s="85"/>
      <c r="AI60" s="86">
        <f t="shared" si="17"/>
        <v>0</v>
      </c>
      <c r="AJ60" s="5">
        <f t="shared" si="1"/>
        <v>0</v>
      </c>
      <c r="AK60" s="14">
        <f t="shared" si="2"/>
        <v>0</v>
      </c>
      <c r="AL60" s="90">
        <f t="shared" si="18"/>
        <v>0</v>
      </c>
      <c r="AM60" s="15">
        <f t="shared" si="19"/>
        <v>2</v>
      </c>
      <c r="AN60" s="5">
        <f t="shared" si="20"/>
        <v>0</v>
      </c>
      <c r="AO60" s="74"/>
      <c r="AP60" s="81"/>
      <c r="AQ60" s="81"/>
      <c r="AR60" s="81"/>
      <c r="AS60" s="21"/>
      <c r="BK60" s="96"/>
      <c r="BL60" s="96"/>
    </row>
    <row r="61" spans="1:64" ht="12.75" customHeight="1" x14ac:dyDescent="0.2">
      <c r="A61" s="3"/>
      <c r="B61" s="5">
        <f t="shared" si="21"/>
        <v>19</v>
      </c>
      <c r="C61" s="142"/>
      <c r="D61" s="143"/>
      <c r="E61" s="22"/>
      <c r="F61" s="85"/>
      <c r="G61" s="86">
        <f t="shared" si="3"/>
        <v>0</v>
      </c>
      <c r="H61" s="85"/>
      <c r="I61" s="86">
        <f t="shared" si="4"/>
        <v>0</v>
      </c>
      <c r="J61" s="85"/>
      <c r="K61" s="86">
        <f t="shared" si="5"/>
        <v>0</v>
      </c>
      <c r="L61" s="85"/>
      <c r="M61" s="86">
        <f t="shared" si="6"/>
        <v>0</v>
      </c>
      <c r="N61" s="85"/>
      <c r="O61" s="86">
        <f t="shared" si="7"/>
        <v>0</v>
      </c>
      <c r="P61" s="85"/>
      <c r="Q61" s="86">
        <f t="shared" si="8"/>
        <v>0</v>
      </c>
      <c r="R61" s="85"/>
      <c r="S61" s="86">
        <f t="shared" si="9"/>
        <v>0</v>
      </c>
      <c r="T61" s="85"/>
      <c r="U61" s="86">
        <f t="shared" si="10"/>
        <v>0</v>
      </c>
      <c r="V61" s="85"/>
      <c r="W61" s="86">
        <f t="shared" si="11"/>
        <v>0</v>
      </c>
      <c r="X61" s="85"/>
      <c r="Y61" s="86">
        <f t="shared" si="12"/>
        <v>0</v>
      </c>
      <c r="Z61" s="85"/>
      <c r="AA61" s="86">
        <f t="shared" si="13"/>
        <v>0</v>
      </c>
      <c r="AB61" s="85"/>
      <c r="AC61" s="86">
        <f t="shared" si="14"/>
        <v>0</v>
      </c>
      <c r="AD61" s="85"/>
      <c r="AE61" s="86">
        <f t="shared" si="15"/>
        <v>0</v>
      </c>
      <c r="AF61" s="85"/>
      <c r="AG61" s="86">
        <f t="shared" si="16"/>
        <v>0</v>
      </c>
      <c r="AH61" s="85"/>
      <c r="AI61" s="86">
        <f t="shared" si="17"/>
        <v>0</v>
      </c>
      <c r="AJ61" s="5">
        <f t="shared" si="1"/>
        <v>0</v>
      </c>
      <c r="AK61" s="14">
        <f t="shared" si="2"/>
        <v>0</v>
      </c>
      <c r="AL61" s="90">
        <f t="shared" si="18"/>
        <v>0</v>
      </c>
      <c r="AM61" s="15">
        <f t="shared" si="19"/>
        <v>2</v>
      </c>
      <c r="AN61" s="5">
        <f t="shared" si="20"/>
        <v>0</v>
      </c>
      <c r="AO61" s="74"/>
      <c r="AP61" s="81"/>
      <c r="AQ61" s="81"/>
      <c r="AR61" s="81"/>
      <c r="AS61" s="21"/>
      <c r="BI61" s="99"/>
      <c r="BJ61" s="101"/>
      <c r="BK61" s="96"/>
      <c r="BL61" s="96"/>
    </row>
    <row r="62" spans="1:64" ht="12.75" customHeight="1" x14ac:dyDescent="0.2">
      <c r="A62" s="3"/>
      <c r="B62" s="5">
        <f t="shared" si="21"/>
        <v>20</v>
      </c>
      <c r="C62" s="142"/>
      <c r="D62" s="143"/>
      <c r="E62" s="22"/>
      <c r="F62" s="85"/>
      <c r="G62" s="86">
        <f t="shared" si="3"/>
        <v>0</v>
      </c>
      <c r="H62" s="85"/>
      <c r="I62" s="86">
        <f t="shared" si="4"/>
        <v>0</v>
      </c>
      <c r="J62" s="85"/>
      <c r="K62" s="86">
        <f t="shared" si="5"/>
        <v>0</v>
      </c>
      <c r="L62" s="85"/>
      <c r="M62" s="86">
        <f t="shared" si="6"/>
        <v>0</v>
      </c>
      <c r="N62" s="85"/>
      <c r="O62" s="86">
        <f t="shared" si="7"/>
        <v>0</v>
      </c>
      <c r="P62" s="85"/>
      <c r="Q62" s="86">
        <f t="shared" si="8"/>
        <v>0</v>
      </c>
      <c r="R62" s="85"/>
      <c r="S62" s="86">
        <f t="shared" si="9"/>
        <v>0</v>
      </c>
      <c r="T62" s="85"/>
      <c r="U62" s="86">
        <f t="shared" si="10"/>
        <v>0</v>
      </c>
      <c r="V62" s="85"/>
      <c r="W62" s="86">
        <f t="shared" si="11"/>
        <v>0</v>
      </c>
      <c r="X62" s="85"/>
      <c r="Y62" s="86">
        <f t="shared" si="12"/>
        <v>0</v>
      </c>
      <c r="Z62" s="85"/>
      <c r="AA62" s="86">
        <f t="shared" si="13"/>
        <v>0</v>
      </c>
      <c r="AB62" s="85"/>
      <c r="AC62" s="86">
        <f t="shared" si="14"/>
        <v>0</v>
      </c>
      <c r="AD62" s="85"/>
      <c r="AE62" s="86">
        <f t="shared" si="15"/>
        <v>0</v>
      </c>
      <c r="AF62" s="85"/>
      <c r="AG62" s="86">
        <f t="shared" si="16"/>
        <v>0</v>
      </c>
      <c r="AH62" s="85"/>
      <c r="AI62" s="86">
        <f t="shared" si="17"/>
        <v>0</v>
      </c>
      <c r="AJ62" s="5">
        <f t="shared" si="1"/>
        <v>0</v>
      </c>
      <c r="AK62" s="14">
        <f t="shared" si="2"/>
        <v>0</v>
      </c>
      <c r="AL62" s="90">
        <f t="shared" si="18"/>
        <v>0</v>
      </c>
      <c r="AM62" s="15">
        <f t="shared" si="19"/>
        <v>2</v>
      </c>
      <c r="AN62" s="5">
        <f t="shared" si="20"/>
        <v>0</v>
      </c>
      <c r="AO62" s="74"/>
      <c r="AP62" s="81"/>
      <c r="AQ62" s="81"/>
      <c r="AR62" s="81"/>
      <c r="AS62" s="21"/>
      <c r="BI62" s="99"/>
      <c r="BJ62" s="101"/>
      <c r="BK62" s="96"/>
      <c r="BL62" s="96"/>
    </row>
    <row r="63" spans="1:64" ht="12.75" customHeight="1" x14ac:dyDescent="0.2">
      <c r="A63" s="3"/>
      <c r="B63" s="5">
        <f t="shared" si="21"/>
        <v>21</v>
      </c>
      <c r="C63" s="142"/>
      <c r="D63" s="143"/>
      <c r="E63" s="22"/>
      <c r="F63" s="85"/>
      <c r="G63" s="86">
        <f t="shared" si="3"/>
        <v>0</v>
      </c>
      <c r="H63" s="85"/>
      <c r="I63" s="86">
        <f t="shared" si="4"/>
        <v>0</v>
      </c>
      <c r="J63" s="85"/>
      <c r="K63" s="86">
        <f t="shared" si="5"/>
        <v>0</v>
      </c>
      <c r="L63" s="85"/>
      <c r="M63" s="86">
        <f t="shared" si="6"/>
        <v>0</v>
      </c>
      <c r="N63" s="85"/>
      <c r="O63" s="86">
        <f t="shared" si="7"/>
        <v>0</v>
      </c>
      <c r="P63" s="85"/>
      <c r="Q63" s="86">
        <f t="shared" si="8"/>
        <v>0</v>
      </c>
      <c r="R63" s="85"/>
      <c r="S63" s="86">
        <f t="shared" si="9"/>
        <v>0</v>
      </c>
      <c r="T63" s="85"/>
      <c r="U63" s="86">
        <f t="shared" si="10"/>
        <v>0</v>
      </c>
      <c r="V63" s="85"/>
      <c r="W63" s="86">
        <f t="shared" si="11"/>
        <v>0</v>
      </c>
      <c r="X63" s="85"/>
      <c r="Y63" s="86">
        <f t="shared" si="12"/>
        <v>0</v>
      </c>
      <c r="Z63" s="85"/>
      <c r="AA63" s="86">
        <f t="shared" si="13"/>
        <v>0</v>
      </c>
      <c r="AB63" s="85"/>
      <c r="AC63" s="86">
        <f t="shared" si="14"/>
        <v>0</v>
      </c>
      <c r="AD63" s="85"/>
      <c r="AE63" s="86">
        <f t="shared" si="15"/>
        <v>0</v>
      </c>
      <c r="AF63" s="85"/>
      <c r="AG63" s="86">
        <f t="shared" si="16"/>
        <v>0</v>
      </c>
      <c r="AH63" s="85"/>
      <c r="AI63" s="86">
        <f t="shared" si="17"/>
        <v>0</v>
      </c>
      <c r="AJ63" s="5">
        <f t="shared" si="1"/>
        <v>0</v>
      </c>
      <c r="AK63" s="14">
        <f t="shared" si="2"/>
        <v>0</v>
      </c>
      <c r="AL63" s="90">
        <f t="shared" si="18"/>
        <v>0</v>
      </c>
      <c r="AM63" s="15">
        <f t="shared" si="19"/>
        <v>2</v>
      </c>
      <c r="AN63" s="5">
        <f t="shared" si="20"/>
        <v>0</v>
      </c>
      <c r="AO63" s="74"/>
      <c r="AP63" s="81"/>
      <c r="AQ63" s="81"/>
      <c r="AR63" s="81"/>
      <c r="AS63" s="21"/>
      <c r="BI63" s="99"/>
      <c r="BJ63" s="47"/>
      <c r="BK63" s="96"/>
      <c r="BL63" s="96"/>
    </row>
    <row r="64" spans="1:64" ht="12.75" customHeight="1" x14ac:dyDescent="0.2">
      <c r="A64" s="3"/>
      <c r="B64" s="5">
        <f t="shared" si="21"/>
        <v>22</v>
      </c>
      <c r="C64" s="142"/>
      <c r="D64" s="143"/>
      <c r="E64" s="22"/>
      <c r="F64" s="85"/>
      <c r="G64" s="86">
        <f>IF(F64=$F$40,$F$41,0)</f>
        <v>0</v>
      </c>
      <c r="H64" s="85"/>
      <c r="I64" s="86">
        <f>IF(H64=$H$40,$H$41,0)</f>
        <v>0</v>
      </c>
      <c r="J64" s="85"/>
      <c r="K64" s="86">
        <f>IF(J64=$J$40,$J$41,0)</f>
        <v>0</v>
      </c>
      <c r="L64" s="85"/>
      <c r="M64" s="86">
        <f>IF(L64=$L$40,$L$41,0)</f>
        <v>0</v>
      </c>
      <c r="N64" s="85"/>
      <c r="O64" s="86">
        <f>IF(N64=$N$40,$N$41,0)</f>
        <v>0</v>
      </c>
      <c r="P64" s="85"/>
      <c r="Q64" s="86">
        <f>IF(P64=$P$40,$P$41,0)</f>
        <v>0</v>
      </c>
      <c r="R64" s="85"/>
      <c r="S64" s="86">
        <f>IF(R64=$R$40,$R$41,0)</f>
        <v>0</v>
      </c>
      <c r="T64" s="85"/>
      <c r="U64" s="86">
        <f>IF(T64=$T$40,$T$41,0)</f>
        <v>0</v>
      </c>
      <c r="V64" s="85"/>
      <c r="W64" s="86">
        <f>IF(V64=$V$40,$V$41,0)</f>
        <v>0</v>
      </c>
      <c r="X64" s="85"/>
      <c r="Y64" s="86">
        <f>IF(X64=$X$40,$X$41,0)</f>
        <v>0</v>
      </c>
      <c r="Z64" s="85"/>
      <c r="AA64" s="86">
        <f>IF(Z64=$Z$40,$Z$41,0)</f>
        <v>0</v>
      </c>
      <c r="AB64" s="85"/>
      <c r="AC64" s="86">
        <f>IF(AB64=$AB$40,$AB$41,0)</f>
        <v>0</v>
      </c>
      <c r="AD64" s="85"/>
      <c r="AE64" s="86">
        <f>IF(AD64=$AD$40,$AD$41,0)</f>
        <v>0</v>
      </c>
      <c r="AF64" s="85"/>
      <c r="AG64" s="86">
        <f>IF(AF64=$AF$40,$AF$41,0)</f>
        <v>0</v>
      </c>
      <c r="AH64" s="85"/>
      <c r="AI64" s="86">
        <f>IF(AH64=$AH$40,$AH$41,0)</f>
        <v>0</v>
      </c>
      <c r="AJ64" s="5">
        <f t="shared" si="1"/>
        <v>0</v>
      </c>
      <c r="AK64" s="14">
        <f t="shared" si="2"/>
        <v>0</v>
      </c>
      <c r="AL64" s="90">
        <f t="shared" si="18"/>
        <v>0</v>
      </c>
      <c r="AM64" s="15">
        <f t="shared" si="19"/>
        <v>2</v>
      </c>
      <c r="AN64" s="5">
        <f t="shared" si="20"/>
        <v>0</v>
      </c>
      <c r="AO64" s="74"/>
      <c r="AP64" s="81"/>
      <c r="AQ64" s="81"/>
      <c r="AR64" s="81"/>
      <c r="AS64" s="21"/>
      <c r="BI64" s="99"/>
      <c r="BJ64" s="101"/>
    </row>
    <row r="65" spans="1:62" ht="12.75" customHeight="1" x14ac:dyDescent="0.2">
      <c r="A65" s="3"/>
      <c r="B65" s="5">
        <f t="shared" si="21"/>
        <v>23</v>
      </c>
      <c r="C65" s="142"/>
      <c r="D65" s="143"/>
      <c r="E65" s="22"/>
      <c r="F65" s="85"/>
      <c r="G65" s="86">
        <f>IF(F65=$F$40,$F$41,0)</f>
        <v>0</v>
      </c>
      <c r="H65" s="85"/>
      <c r="I65" s="86">
        <f>IF(H65=$H$40,$H$41,0)</f>
        <v>0</v>
      </c>
      <c r="J65" s="85"/>
      <c r="K65" s="86">
        <f>IF(J65=$J$40,$J$41,0)</f>
        <v>0</v>
      </c>
      <c r="L65" s="85"/>
      <c r="M65" s="86">
        <f>IF(L65=$L$40,$L$41,0)</f>
        <v>0</v>
      </c>
      <c r="N65" s="85"/>
      <c r="O65" s="86">
        <f>IF(N65=$N$40,$N$41,0)</f>
        <v>0</v>
      </c>
      <c r="P65" s="85"/>
      <c r="Q65" s="86">
        <f>IF(P65=$P$40,$P$41,0)</f>
        <v>0</v>
      </c>
      <c r="R65" s="85"/>
      <c r="S65" s="86">
        <f>IF(R65=$R$40,$R$41,0)</f>
        <v>0</v>
      </c>
      <c r="T65" s="85"/>
      <c r="U65" s="86">
        <f>IF(T65=$T$40,$T$41,0)</f>
        <v>0</v>
      </c>
      <c r="V65" s="85"/>
      <c r="W65" s="86">
        <f>IF(V65=$V$40,$V$41,0)</f>
        <v>0</v>
      </c>
      <c r="X65" s="85"/>
      <c r="Y65" s="86">
        <f>IF(X65=$X$40,$X$41,0)</f>
        <v>0</v>
      </c>
      <c r="Z65" s="85"/>
      <c r="AA65" s="86">
        <f>IF(Z65=$Z$40,$Z$41,0)</f>
        <v>0</v>
      </c>
      <c r="AB65" s="85"/>
      <c r="AC65" s="86">
        <f>IF(AB65=$AB$40,$AB$41,0)</f>
        <v>0</v>
      </c>
      <c r="AD65" s="85"/>
      <c r="AE65" s="86">
        <f>IF(AD65=$AD$40,$AD$41,0)</f>
        <v>0</v>
      </c>
      <c r="AF65" s="85"/>
      <c r="AG65" s="86">
        <f>IF(AF65=$AF$40,$AF$41,0)</f>
        <v>0</v>
      </c>
      <c r="AH65" s="85"/>
      <c r="AI65" s="86">
        <f>IF(AH65=$AH$40,$AH$41,0)</f>
        <v>0</v>
      </c>
      <c r="AJ65" s="5">
        <f t="shared" si="1"/>
        <v>0</v>
      </c>
      <c r="AK65" s="14">
        <f t="shared" si="2"/>
        <v>0</v>
      </c>
      <c r="AL65" s="90">
        <f t="shared" si="18"/>
        <v>0</v>
      </c>
      <c r="AM65" s="15">
        <f t="shared" si="19"/>
        <v>2</v>
      </c>
      <c r="AN65" s="5">
        <f t="shared" si="20"/>
        <v>0</v>
      </c>
      <c r="AO65" s="74"/>
      <c r="AP65" s="81"/>
      <c r="AQ65" s="81"/>
      <c r="AR65" s="81"/>
      <c r="AS65" s="21"/>
      <c r="BI65" s="99"/>
      <c r="BJ65" s="101"/>
    </row>
    <row r="66" spans="1:62" ht="12.75" customHeight="1" x14ac:dyDescent="0.2">
      <c r="A66" s="3"/>
      <c r="B66" s="5">
        <f t="shared" si="21"/>
        <v>24</v>
      </c>
      <c r="C66" s="142"/>
      <c r="D66" s="143"/>
      <c r="E66" s="22"/>
      <c r="F66" s="85"/>
      <c r="G66" s="86">
        <f t="shared" ref="G66:G85" si="22">IF(F66=$F$40,$F$41,0)</f>
        <v>0</v>
      </c>
      <c r="H66" s="85"/>
      <c r="I66" s="86">
        <f t="shared" ref="I66:I85" si="23">IF(H66=$H$40,$H$41,0)</f>
        <v>0</v>
      </c>
      <c r="J66" s="85"/>
      <c r="K66" s="86">
        <f t="shared" ref="K66:K85" si="24">IF(J66=$J$40,$J$41,0)</f>
        <v>0</v>
      </c>
      <c r="L66" s="85"/>
      <c r="M66" s="86">
        <f t="shared" ref="M66:M85" si="25">IF(L66=$L$40,$L$41,0)</f>
        <v>0</v>
      </c>
      <c r="N66" s="85"/>
      <c r="O66" s="86">
        <f t="shared" ref="O66:O85" si="26">IF(N66=$N$40,$N$41,0)</f>
        <v>0</v>
      </c>
      <c r="P66" s="85"/>
      <c r="Q66" s="86">
        <f t="shared" ref="Q66:Q85" si="27">IF(P66=$P$40,$P$41,0)</f>
        <v>0</v>
      </c>
      <c r="R66" s="85"/>
      <c r="S66" s="86">
        <f t="shared" ref="S66:S85" si="28">IF(R66=$R$40,$R$41,0)</f>
        <v>0</v>
      </c>
      <c r="T66" s="85"/>
      <c r="U66" s="86">
        <f t="shared" ref="U66:U85" si="29">IF(T66=$T$40,$T$41,0)</f>
        <v>0</v>
      </c>
      <c r="V66" s="85"/>
      <c r="W66" s="86">
        <f t="shared" ref="W66:W85" si="30">IF(V66=$V$40,$V$41,0)</f>
        <v>0</v>
      </c>
      <c r="X66" s="85"/>
      <c r="Y66" s="86">
        <f t="shared" ref="Y66:Y85" si="31">IF(X66=$X$40,$X$41,0)</f>
        <v>0</v>
      </c>
      <c r="Z66" s="85"/>
      <c r="AA66" s="86">
        <f t="shared" ref="AA66:AA85" si="32">IF(Z66=$Z$40,$Z$41,0)</f>
        <v>0</v>
      </c>
      <c r="AB66" s="85"/>
      <c r="AC66" s="86">
        <f t="shared" ref="AC66:AC85" si="33">IF(AB66=$AB$40,$AB$41,0)</f>
        <v>0</v>
      </c>
      <c r="AD66" s="85"/>
      <c r="AE66" s="86">
        <f t="shared" ref="AE66:AE85" si="34">IF(AD66=$AD$40,$AD$41,0)</f>
        <v>0</v>
      </c>
      <c r="AF66" s="85"/>
      <c r="AG66" s="86">
        <f t="shared" ref="AG66:AG85" si="35">IF(AF66=$AF$40,$AF$41,0)</f>
        <v>0</v>
      </c>
      <c r="AH66" s="85"/>
      <c r="AI66" s="86">
        <f t="shared" ref="AI66:AI85" si="36">IF(AH66=$AH$40,$AH$41,0)</f>
        <v>0</v>
      </c>
      <c r="AJ66" s="5">
        <f t="shared" si="1"/>
        <v>0</v>
      </c>
      <c r="AK66" s="14">
        <f t="shared" si="2"/>
        <v>0</v>
      </c>
      <c r="AL66" s="90">
        <f t="shared" si="18"/>
        <v>0</v>
      </c>
      <c r="AM66" s="15">
        <f t="shared" si="19"/>
        <v>2</v>
      </c>
      <c r="AN66" s="5">
        <f t="shared" si="20"/>
        <v>0</v>
      </c>
      <c r="AO66" s="74"/>
      <c r="AP66" s="81"/>
      <c r="AQ66" s="81"/>
      <c r="AR66" s="81"/>
      <c r="AS66" s="21"/>
      <c r="BI66" s="99"/>
      <c r="BJ66" s="50"/>
    </row>
    <row r="67" spans="1:62" ht="12.75" customHeight="1" thickBot="1" x14ac:dyDescent="0.25">
      <c r="A67" s="3"/>
      <c r="B67" s="5">
        <f t="shared" si="21"/>
        <v>25</v>
      </c>
      <c r="C67" s="142"/>
      <c r="D67" s="143"/>
      <c r="E67" s="22"/>
      <c r="F67" s="85"/>
      <c r="G67" s="86">
        <f t="shared" si="22"/>
        <v>0</v>
      </c>
      <c r="H67" s="85"/>
      <c r="I67" s="86">
        <f t="shared" si="23"/>
        <v>0</v>
      </c>
      <c r="J67" s="85"/>
      <c r="K67" s="86">
        <f t="shared" si="24"/>
        <v>0</v>
      </c>
      <c r="L67" s="85"/>
      <c r="M67" s="86">
        <f t="shared" si="25"/>
        <v>0</v>
      </c>
      <c r="N67" s="85"/>
      <c r="O67" s="86">
        <f t="shared" si="26"/>
        <v>0</v>
      </c>
      <c r="P67" s="85"/>
      <c r="Q67" s="86">
        <f t="shared" si="27"/>
        <v>0</v>
      </c>
      <c r="R67" s="85"/>
      <c r="S67" s="86">
        <f t="shared" si="28"/>
        <v>0</v>
      </c>
      <c r="T67" s="85"/>
      <c r="U67" s="86">
        <f t="shared" si="29"/>
        <v>0</v>
      </c>
      <c r="V67" s="85"/>
      <c r="W67" s="86">
        <f t="shared" si="30"/>
        <v>0</v>
      </c>
      <c r="X67" s="85"/>
      <c r="Y67" s="86">
        <f t="shared" si="31"/>
        <v>0</v>
      </c>
      <c r="Z67" s="85"/>
      <c r="AA67" s="86">
        <f t="shared" si="32"/>
        <v>0</v>
      </c>
      <c r="AB67" s="85"/>
      <c r="AC67" s="86">
        <f t="shared" si="33"/>
        <v>0</v>
      </c>
      <c r="AD67" s="85"/>
      <c r="AE67" s="86">
        <f t="shared" si="34"/>
        <v>0</v>
      </c>
      <c r="AF67" s="85"/>
      <c r="AG67" s="86">
        <f t="shared" si="35"/>
        <v>0</v>
      </c>
      <c r="AH67" s="85"/>
      <c r="AI67" s="86">
        <f t="shared" si="36"/>
        <v>0</v>
      </c>
      <c r="AJ67" s="5">
        <f t="shared" si="1"/>
        <v>0</v>
      </c>
      <c r="AK67" s="14">
        <f t="shared" si="2"/>
        <v>0</v>
      </c>
      <c r="AL67" s="90">
        <f t="shared" si="18"/>
        <v>0</v>
      </c>
      <c r="AM67" s="15">
        <f t="shared" si="19"/>
        <v>2</v>
      </c>
      <c r="AN67" s="5">
        <f t="shared" si="20"/>
        <v>0</v>
      </c>
      <c r="AO67" s="74"/>
      <c r="AP67" s="81"/>
      <c r="AQ67" s="81"/>
      <c r="AR67" s="81"/>
      <c r="AS67" s="21"/>
    </row>
    <row r="68" spans="1:62" ht="12.75" customHeight="1" x14ac:dyDescent="0.2">
      <c r="A68" s="3"/>
      <c r="B68" s="5">
        <f t="shared" si="21"/>
        <v>26</v>
      </c>
      <c r="C68" s="142"/>
      <c r="D68" s="143"/>
      <c r="E68" s="22"/>
      <c r="F68" s="85"/>
      <c r="G68" s="86">
        <f t="shared" si="22"/>
        <v>0</v>
      </c>
      <c r="H68" s="85"/>
      <c r="I68" s="86">
        <f t="shared" si="23"/>
        <v>0</v>
      </c>
      <c r="J68" s="85"/>
      <c r="K68" s="86">
        <f t="shared" si="24"/>
        <v>0</v>
      </c>
      <c r="L68" s="85"/>
      <c r="M68" s="86">
        <f t="shared" si="25"/>
        <v>0</v>
      </c>
      <c r="N68" s="85"/>
      <c r="O68" s="86">
        <f t="shared" si="26"/>
        <v>0</v>
      </c>
      <c r="P68" s="85"/>
      <c r="Q68" s="86">
        <f t="shared" si="27"/>
        <v>0</v>
      </c>
      <c r="R68" s="85"/>
      <c r="S68" s="86">
        <f t="shared" si="28"/>
        <v>0</v>
      </c>
      <c r="T68" s="85"/>
      <c r="U68" s="86">
        <f t="shared" si="29"/>
        <v>0</v>
      </c>
      <c r="V68" s="85"/>
      <c r="W68" s="86">
        <f t="shared" si="30"/>
        <v>0</v>
      </c>
      <c r="X68" s="85"/>
      <c r="Y68" s="86">
        <f t="shared" si="31"/>
        <v>0</v>
      </c>
      <c r="Z68" s="85"/>
      <c r="AA68" s="86">
        <f t="shared" si="32"/>
        <v>0</v>
      </c>
      <c r="AB68" s="85"/>
      <c r="AC68" s="86">
        <f t="shared" si="33"/>
        <v>0</v>
      </c>
      <c r="AD68" s="85"/>
      <c r="AE68" s="86">
        <f t="shared" si="34"/>
        <v>0</v>
      </c>
      <c r="AF68" s="85"/>
      <c r="AG68" s="86">
        <f t="shared" si="35"/>
        <v>0</v>
      </c>
      <c r="AH68" s="85"/>
      <c r="AI68" s="86">
        <f t="shared" si="36"/>
        <v>0</v>
      </c>
      <c r="AJ68" s="5">
        <f t="shared" si="1"/>
        <v>0</v>
      </c>
      <c r="AK68" s="14">
        <f t="shared" si="2"/>
        <v>0</v>
      </c>
      <c r="AL68" s="90">
        <f t="shared" si="18"/>
        <v>0</v>
      </c>
      <c r="AM68" s="15">
        <f t="shared" si="19"/>
        <v>2</v>
      </c>
      <c r="AN68" s="5">
        <f t="shared" si="20"/>
        <v>0</v>
      </c>
      <c r="AO68" s="74"/>
      <c r="AP68" s="81"/>
      <c r="AQ68" s="81"/>
      <c r="AR68" s="81"/>
      <c r="AS68" s="21"/>
      <c r="BI68" s="98" t="s">
        <v>8</v>
      </c>
      <c r="BJ68" s="97" t="s">
        <v>34</v>
      </c>
    </row>
    <row r="69" spans="1:62" ht="12.75" customHeight="1" x14ac:dyDescent="0.2">
      <c r="A69" s="3"/>
      <c r="B69" s="5">
        <f t="shared" si="21"/>
        <v>27</v>
      </c>
      <c r="C69" s="142"/>
      <c r="D69" s="143"/>
      <c r="E69" s="22"/>
      <c r="F69" s="85"/>
      <c r="G69" s="86">
        <f t="shared" si="22"/>
        <v>0</v>
      </c>
      <c r="H69" s="85"/>
      <c r="I69" s="86">
        <f t="shared" si="23"/>
        <v>0</v>
      </c>
      <c r="J69" s="85"/>
      <c r="K69" s="86">
        <f t="shared" si="24"/>
        <v>0</v>
      </c>
      <c r="L69" s="85"/>
      <c r="M69" s="86">
        <f t="shared" si="25"/>
        <v>0</v>
      </c>
      <c r="N69" s="85"/>
      <c r="O69" s="86">
        <f t="shared" si="26"/>
        <v>0</v>
      </c>
      <c r="P69" s="85"/>
      <c r="Q69" s="86">
        <f t="shared" si="27"/>
        <v>0</v>
      </c>
      <c r="R69" s="85"/>
      <c r="S69" s="86">
        <f t="shared" si="28"/>
        <v>0</v>
      </c>
      <c r="T69" s="85"/>
      <c r="U69" s="86">
        <f t="shared" si="29"/>
        <v>0</v>
      </c>
      <c r="V69" s="85"/>
      <c r="W69" s="86">
        <f t="shared" si="30"/>
        <v>0</v>
      </c>
      <c r="X69" s="85"/>
      <c r="Y69" s="86">
        <f t="shared" si="31"/>
        <v>0</v>
      </c>
      <c r="Z69" s="85"/>
      <c r="AA69" s="86">
        <f t="shared" si="32"/>
        <v>0</v>
      </c>
      <c r="AB69" s="85"/>
      <c r="AC69" s="86">
        <f t="shared" si="33"/>
        <v>0</v>
      </c>
      <c r="AD69" s="85"/>
      <c r="AE69" s="86">
        <f t="shared" si="34"/>
        <v>0</v>
      </c>
      <c r="AF69" s="85"/>
      <c r="AG69" s="86">
        <f t="shared" si="35"/>
        <v>0</v>
      </c>
      <c r="AH69" s="85"/>
      <c r="AI69" s="86">
        <f t="shared" si="36"/>
        <v>0</v>
      </c>
      <c r="AJ69" s="5">
        <f t="shared" si="1"/>
        <v>0</v>
      </c>
      <c r="AK69" s="14">
        <f t="shared" si="2"/>
        <v>0</v>
      </c>
      <c r="AL69" s="90">
        <f t="shared" si="18"/>
        <v>0</v>
      </c>
      <c r="AM69" s="15">
        <f t="shared" si="19"/>
        <v>2</v>
      </c>
      <c r="AN69" s="5">
        <f t="shared" si="20"/>
        <v>0</v>
      </c>
      <c r="AO69" s="74"/>
      <c r="AP69" s="81"/>
      <c r="AQ69" s="81"/>
      <c r="AR69" s="81"/>
      <c r="AS69" s="21"/>
      <c r="BI69" s="88">
        <v>1</v>
      </c>
      <c r="BJ69" s="102" t="s">
        <v>40</v>
      </c>
    </row>
    <row r="70" spans="1:62" ht="12.75" customHeight="1" x14ac:dyDescent="0.2">
      <c r="A70" s="3"/>
      <c r="B70" s="5">
        <f t="shared" si="21"/>
        <v>28</v>
      </c>
      <c r="C70" s="142"/>
      <c r="D70" s="143"/>
      <c r="E70" s="22"/>
      <c r="F70" s="85"/>
      <c r="G70" s="86">
        <f t="shared" si="22"/>
        <v>0</v>
      </c>
      <c r="H70" s="85"/>
      <c r="I70" s="86">
        <f t="shared" si="23"/>
        <v>0</v>
      </c>
      <c r="J70" s="85"/>
      <c r="K70" s="86">
        <f t="shared" si="24"/>
        <v>0</v>
      </c>
      <c r="L70" s="85"/>
      <c r="M70" s="86">
        <f t="shared" si="25"/>
        <v>0</v>
      </c>
      <c r="N70" s="85"/>
      <c r="O70" s="86">
        <f t="shared" si="26"/>
        <v>0</v>
      </c>
      <c r="P70" s="85"/>
      <c r="Q70" s="86">
        <f t="shared" si="27"/>
        <v>0</v>
      </c>
      <c r="R70" s="85"/>
      <c r="S70" s="86">
        <f t="shared" si="28"/>
        <v>0</v>
      </c>
      <c r="T70" s="85"/>
      <c r="U70" s="86">
        <f t="shared" si="29"/>
        <v>0</v>
      </c>
      <c r="V70" s="85"/>
      <c r="W70" s="86">
        <f t="shared" si="30"/>
        <v>0</v>
      </c>
      <c r="X70" s="85"/>
      <c r="Y70" s="86">
        <f t="shared" si="31"/>
        <v>0</v>
      </c>
      <c r="Z70" s="85"/>
      <c r="AA70" s="86">
        <f t="shared" si="32"/>
        <v>0</v>
      </c>
      <c r="AB70" s="85"/>
      <c r="AC70" s="86">
        <f t="shared" si="33"/>
        <v>0</v>
      </c>
      <c r="AD70" s="85"/>
      <c r="AE70" s="86">
        <f t="shared" si="34"/>
        <v>0</v>
      </c>
      <c r="AF70" s="85"/>
      <c r="AG70" s="86">
        <f t="shared" si="35"/>
        <v>0</v>
      </c>
      <c r="AH70" s="85"/>
      <c r="AI70" s="86">
        <f t="shared" si="36"/>
        <v>0</v>
      </c>
      <c r="AJ70" s="5">
        <f t="shared" si="1"/>
        <v>0</v>
      </c>
      <c r="AK70" s="14">
        <f t="shared" si="2"/>
        <v>0</v>
      </c>
      <c r="AL70" s="90">
        <f t="shared" si="18"/>
        <v>0</v>
      </c>
      <c r="AM70" s="15">
        <f t="shared" si="19"/>
        <v>2</v>
      </c>
      <c r="AN70" s="5">
        <f t="shared" si="20"/>
        <v>0</v>
      </c>
      <c r="AO70" s="74"/>
      <c r="AP70" s="81"/>
      <c r="AQ70" s="81"/>
      <c r="AR70" s="81"/>
      <c r="AS70" s="21"/>
      <c r="BI70" s="88">
        <f>BI69+1</f>
        <v>2</v>
      </c>
      <c r="BJ70" s="102" t="s">
        <v>39</v>
      </c>
    </row>
    <row r="71" spans="1:62" ht="12.75" customHeight="1" thickBot="1" x14ac:dyDescent="0.25">
      <c r="A71" s="3"/>
      <c r="B71" s="5">
        <f t="shared" si="21"/>
        <v>29</v>
      </c>
      <c r="C71" s="142"/>
      <c r="D71" s="143"/>
      <c r="E71" s="22"/>
      <c r="F71" s="85"/>
      <c r="G71" s="86">
        <f t="shared" si="22"/>
        <v>0</v>
      </c>
      <c r="H71" s="85"/>
      <c r="I71" s="86">
        <f t="shared" si="23"/>
        <v>0</v>
      </c>
      <c r="J71" s="85"/>
      <c r="K71" s="86">
        <f t="shared" si="24"/>
        <v>0</v>
      </c>
      <c r="L71" s="85"/>
      <c r="M71" s="86">
        <f t="shared" si="25"/>
        <v>0</v>
      </c>
      <c r="N71" s="85"/>
      <c r="O71" s="86">
        <f t="shared" si="26"/>
        <v>0</v>
      </c>
      <c r="P71" s="85"/>
      <c r="Q71" s="86">
        <f t="shared" si="27"/>
        <v>0</v>
      </c>
      <c r="R71" s="85"/>
      <c r="S71" s="86">
        <f t="shared" si="28"/>
        <v>0</v>
      </c>
      <c r="T71" s="85"/>
      <c r="U71" s="86">
        <f t="shared" si="29"/>
        <v>0</v>
      </c>
      <c r="V71" s="85"/>
      <c r="W71" s="86">
        <f t="shared" si="30"/>
        <v>0</v>
      </c>
      <c r="X71" s="85"/>
      <c r="Y71" s="86">
        <f t="shared" si="31"/>
        <v>0</v>
      </c>
      <c r="Z71" s="85"/>
      <c r="AA71" s="86">
        <f t="shared" si="32"/>
        <v>0</v>
      </c>
      <c r="AB71" s="85"/>
      <c r="AC71" s="86">
        <f t="shared" si="33"/>
        <v>0</v>
      </c>
      <c r="AD71" s="85"/>
      <c r="AE71" s="86">
        <f t="shared" si="34"/>
        <v>0</v>
      </c>
      <c r="AF71" s="85"/>
      <c r="AG71" s="86">
        <f t="shared" si="35"/>
        <v>0</v>
      </c>
      <c r="AH71" s="85"/>
      <c r="AI71" s="86">
        <f t="shared" si="36"/>
        <v>0</v>
      </c>
      <c r="AJ71" s="5">
        <f t="shared" si="1"/>
        <v>0</v>
      </c>
      <c r="AK71" s="14">
        <f t="shared" si="2"/>
        <v>0</v>
      </c>
      <c r="AL71" s="90">
        <f t="shared" si="18"/>
        <v>0</v>
      </c>
      <c r="AM71" s="15">
        <f t="shared" si="19"/>
        <v>2</v>
      </c>
      <c r="AN71" s="5">
        <f t="shared" si="20"/>
        <v>0</v>
      </c>
      <c r="AO71" s="74"/>
      <c r="AP71" s="81"/>
      <c r="AQ71" s="81"/>
      <c r="AR71" s="81"/>
      <c r="AS71" s="21"/>
      <c r="BI71" s="89">
        <f>BI70+1</f>
        <v>3</v>
      </c>
      <c r="BJ71" s="109" t="s">
        <v>45</v>
      </c>
    </row>
    <row r="72" spans="1:62" ht="12.75" customHeight="1" x14ac:dyDescent="0.2">
      <c r="A72" s="3"/>
      <c r="B72" s="5">
        <f t="shared" si="21"/>
        <v>30</v>
      </c>
      <c r="C72" s="142"/>
      <c r="D72" s="143"/>
      <c r="E72" s="22"/>
      <c r="F72" s="85"/>
      <c r="G72" s="86">
        <f t="shared" si="22"/>
        <v>0</v>
      </c>
      <c r="H72" s="85"/>
      <c r="I72" s="86">
        <f t="shared" si="23"/>
        <v>0</v>
      </c>
      <c r="J72" s="85"/>
      <c r="K72" s="86">
        <f t="shared" si="24"/>
        <v>0</v>
      </c>
      <c r="L72" s="85"/>
      <c r="M72" s="86">
        <f t="shared" si="25"/>
        <v>0</v>
      </c>
      <c r="N72" s="85"/>
      <c r="O72" s="86">
        <f t="shared" si="26"/>
        <v>0</v>
      </c>
      <c r="P72" s="85"/>
      <c r="Q72" s="86">
        <f t="shared" si="27"/>
        <v>0</v>
      </c>
      <c r="R72" s="85"/>
      <c r="S72" s="86">
        <f t="shared" si="28"/>
        <v>0</v>
      </c>
      <c r="T72" s="85"/>
      <c r="U72" s="86">
        <f t="shared" si="29"/>
        <v>0</v>
      </c>
      <c r="V72" s="85"/>
      <c r="W72" s="86">
        <f t="shared" si="30"/>
        <v>0</v>
      </c>
      <c r="X72" s="85"/>
      <c r="Y72" s="86">
        <f t="shared" si="31"/>
        <v>0</v>
      </c>
      <c r="Z72" s="85"/>
      <c r="AA72" s="86">
        <f t="shared" si="32"/>
        <v>0</v>
      </c>
      <c r="AB72" s="85"/>
      <c r="AC72" s="86">
        <f t="shared" si="33"/>
        <v>0</v>
      </c>
      <c r="AD72" s="85"/>
      <c r="AE72" s="86">
        <f t="shared" si="34"/>
        <v>0</v>
      </c>
      <c r="AF72" s="85"/>
      <c r="AG72" s="86">
        <f t="shared" si="35"/>
        <v>0</v>
      </c>
      <c r="AH72" s="85"/>
      <c r="AI72" s="86">
        <f t="shared" si="36"/>
        <v>0</v>
      </c>
      <c r="AJ72" s="5">
        <f t="shared" si="1"/>
        <v>0</v>
      </c>
      <c r="AK72" s="14">
        <f t="shared" si="2"/>
        <v>0</v>
      </c>
      <c r="AL72" s="90">
        <f t="shared" si="18"/>
        <v>0</v>
      </c>
      <c r="AM72" s="15">
        <f t="shared" si="19"/>
        <v>2</v>
      </c>
      <c r="AN72" s="5">
        <f t="shared" si="20"/>
        <v>0</v>
      </c>
      <c r="AO72" s="74"/>
      <c r="AP72" s="81"/>
      <c r="AQ72" s="81"/>
      <c r="AR72" s="81"/>
      <c r="AS72" s="21"/>
    </row>
    <row r="73" spans="1:62" ht="12.75" customHeight="1" x14ac:dyDescent="0.2">
      <c r="A73" s="3"/>
      <c r="B73" s="5">
        <f t="shared" si="21"/>
        <v>31</v>
      </c>
      <c r="C73" s="142"/>
      <c r="D73" s="143"/>
      <c r="E73" s="22"/>
      <c r="F73" s="85"/>
      <c r="G73" s="86">
        <f t="shared" si="22"/>
        <v>0</v>
      </c>
      <c r="H73" s="85"/>
      <c r="I73" s="86">
        <f t="shared" si="23"/>
        <v>0</v>
      </c>
      <c r="J73" s="85"/>
      <c r="K73" s="86">
        <f t="shared" si="24"/>
        <v>0</v>
      </c>
      <c r="L73" s="85"/>
      <c r="M73" s="86">
        <f t="shared" si="25"/>
        <v>0</v>
      </c>
      <c r="N73" s="85"/>
      <c r="O73" s="86">
        <f t="shared" si="26"/>
        <v>0</v>
      </c>
      <c r="P73" s="85"/>
      <c r="Q73" s="86">
        <f t="shared" si="27"/>
        <v>0</v>
      </c>
      <c r="R73" s="85"/>
      <c r="S73" s="86">
        <f t="shared" si="28"/>
        <v>0</v>
      </c>
      <c r="T73" s="85"/>
      <c r="U73" s="86">
        <f t="shared" si="29"/>
        <v>0</v>
      </c>
      <c r="V73" s="85"/>
      <c r="W73" s="86">
        <f t="shared" si="30"/>
        <v>0</v>
      </c>
      <c r="X73" s="85"/>
      <c r="Y73" s="86">
        <f t="shared" si="31"/>
        <v>0</v>
      </c>
      <c r="Z73" s="85"/>
      <c r="AA73" s="86">
        <f t="shared" si="32"/>
        <v>0</v>
      </c>
      <c r="AB73" s="85"/>
      <c r="AC73" s="86">
        <f t="shared" si="33"/>
        <v>0</v>
      </c>
      <c r="AD73" s="85"/>
      <c r="AE73" s="86">
        <f t="shared" si="34"/>
        <v>0</v>
      </c>
      <c r="AF73" s="85"/>
      <c r="AG73" s="86">
        <f t="shared" si="35"/>
        <v>0</v>
      </c>
      <c r="AH73" s="85"/>
      <c r="AI73" s="86">
        <f t="shared" si="36"/>
        <v>0</v>
      </c>
      <c r="AJ73" s="5">
        <f t="shared" si="1"/>
        <v>0</v>
      </c>
      <c r="AK73" s="14">
        <f t="shared" si="2"/>
        <v>0</v>
      </c>
      <c r="AL73" s="90">
        <f t="shared" si="18"/>
        <v>0</v>
      </c>
      <c r="AM73" s="15">
        <f t="shared" si="19"/>
        <v>2</v>
      </c>
      <c r="AN73" s="5">
        <f t="shared" si="20"/>
        <v>0</v>
      </c>
      <c r="AO73" s="74"/>
      <c r="AP73" s="81"/>
      <c r="AQ73" s="81"/>
      <c r="AR73" s="81"/>
      <c r="AS73" s="21"/>
    </row>
    <row r="74" spans="1:62" ht="12.75" customHeight="1" x14ac:dyDescent="0.2">
      <c r="A74" s="3"/>
      <c r="B74" s="5">
        <f t="shared" si="21"/>
        <v>32</v>
      </c>
      <c r="C74" s="142"/>
      <c r="D74" s="143"/>
      <c r="E74" s="22"/>
      <c r="F74" s="85"/>
      <c r="G74" s="86">
        <f t="shared" si="22"/>
        <v>0</v>
      </c>
      <c r="H74" s="85"/>
      <c r="I74" s="86">
        <f t="shared" si="23"/>
        <v>0</v>
      </c>
      <c r="J74" s="85"/>
      <c r="K74" s="86">
        <f t="shared" si="24"/>
        <v>0</v>
      </c>
      <c r="L74" s="85"/>
      <c r="M74" s="86">
        <f t="shared" si="25"/>
        <v>0</v>
      </c>
      <c r="N74" s="85"/>
      <c r="O74" s="86">
        <f t="shared" si="26"/>
        <v>0</v>
      </c>
      <c r="P74" s="85"/>
      <c r="Q74" s="86">
        <f t="shared" si="27"/>
        <v>0</v>
      </c>
      <c r="R74" s="85"/>
      <c r="S74" s="86">
        <f t="shared" si="28"/>
        <v>0</v>
      </c>
      <c r="T74" s="85"/>
      <c r="U74" s="86">
        <f t="shared" si="29"/>
        <v>0</v>
      </c>
      <c r="V74" s="85"/>
      <c r="W74" s="86">
        <f t="shared" si="30"/>
        <v>0</v>
      </c>
      <c r="X74" s="85"/>
      <c r="Y74" s="86">
        <f t="shared" si="31"/>
        <v>0</v>
      </c>
      <c r="Z74" s="85"/>
      <c r="AA74" s="86">
        <f t="shared" si="32"/>
        <v>0</v>
      </c>
      <c r="AB74" s="85"/>
      <c r="AC74" s="86">
        <f t="shared" si="33"/>
        <v>0</v>
      </c>
      <c r="AD74" s="85"/>
      <c r="AE74" s="86">
        <f t="shared" si="34"/>
        <v>0</v>
      </c>
      <c r="AF74" s="85"/>
      <c r="AG74" s="86">
        <f t="shared" si="35"/>
        <v>0</v>
      </c>
      <c r="AH74" s="85"/>
      <c r="AI74" s="86">
        <f t="shared" si="36"/>
        <v>0</v>
      </c>
      <c r="AJ74" s="5">
        <f t="shared" si="1"/>
        <v>0</v>
      </c>
      <c r="AK74" s="14">
        <f t="shared" si="2"/>
        <v>0</v>
      </c>
      <c r="AL74" s="90">
        <f t="shared" si="18"/>
        <v>0</v>
      </c>
      <c r="AM74" s="15">
        <f t="shared" si="19"/>
        <v>2</v>
      </c>
      <c r="AN74" s="5">
        <f t="shared" si="20"/>
        <v>0</v>
      </c>
      <c r="AO74" s="74"/>
      <c r="AP74" s="81"/>
      <c r="AQ74" s="81"/>
      <c r="AR74" s="81"/>
      <c r="AS74" s="21"/>
    </row>
    <row r="75" spans="1:62" ht="12.75" customHeight="1" x14ac:dyDescent="0.2">
      <c r="A75" s="3"/>
      <c r="B75" s="5">
        <f t="shared" si="21"/>
        <v>33</v>
      </c>
      <c r="C75" s="142"/>
      <c r="D75" s="143"/>
      <c r="E75" s="22"/>
      <c r="F75" s="85"/>
      <c r="G75" s="86">
        <f t="shared" si="22"/>
        <v>0</v>
      </c>
      <c r="H75" s="85"/>
      <c r="I75" s="86">
        <f t="shared" si="23"/>
        <v>0</v>
      </c>
      <c r="J75" s="85"/>
      <c r="K75" s="86">
        <f t="shared" si="24"/>
        <v>0</v>
      </c>
      <c r="L75" s="85"/>
      <c r="M75" s="86">
        <f t="shared" si="25"/>
        <v>0</v>
      </c>
      <c r="N75" s="85"/>
      <c r="O75" s="86">
        <f t="shared" si="26"/>
        <v>0</v>
      </c>
      <c r="P75" s="85"/>
      <c r="Q75" s="86">
        <f t="shared" si="27"/>
        <v>0</v>
      </c>
      <c r="R75" s="85"/>
      <c r="S75" s="86">
        <f t="shared" si="28"/>
        <v>0</v>
      </c>
      <c r="T75" s="85"/>
      <c r="U75" s="86">
        <f t="shared" si="29"/>
        <v>0</v>
      </c>
      <c r="V75" s="85"/>
      <c r="W75" s="86">
        <f t="shared" si="30"/>
        <v>0</v>
      </c>
      <c r="X75" s="85"/>
      <c r="Y75" s="86">
        <f t="shared" si="31"/>
        <v>0</v>
      </c>
      <c r="Z75" s="85"/>
      <c r="AA75" s="86">
        <f t="shared" si="32"/>
        <v>0</v>
      </c>
      <c r="AB75" s="85"/>
      <c r="AC75" s="86">
        <f t="shared" si="33"/>
        <v>0</v>
      </c>
      <c r="AD75" s="85"/>
      <c r="AE75" s="86">
        <f t="shared" si="34"/>
        <v>0</v>
      </c>
      <c r="AF75" s="85"/>
      <c r="AG75" s="86">
        <f t="shared" si="35"/>
        <v>0</v>
      </c>
      <c r="AH75" s="85"/>
      <c r="AI75" s="86">
        <f t="shared" si="36"/>
        <v>0</v>
      </c>
      <c r="AJ75" s="5">
        <f t="shared" si="1"/>
        <v>0</v>
      </c>
      <c r="AK75" s="14">
        <f t="shared" si="2"/>
        <v>0</v>
      </c>
      <c r="AL75" s="90">
        <f t="shared" si="18"/>
        <v>0</v>
      </c>
      <c r="AM75" s="15">
        <f t="shared" si="19"/>
        <v>2</v>
      </c>
      <c r="AN75" s="5">
        <f t="shared" si="20"/>
        <v>0</v>
      </c>
      <c r="AO75" s="74"/>
      <c r="AP75" s="81"/>
      <c r="AQ75" s="81"/>
      <c r="AR75" s="81"/>
      <c r="AS75" s="21"/>
    </row>
    <row r="76" spans="1:62" ht="12.75" customHeight="1" x14ac:dyDescent="0.2">
      <c r="A76" s="3"/>
      <c r="B76" s="5">
        <f t="shared" si="21"/>
        <v>34</v>
      </c>
      <c r="C76" s="142"/>
      <c r="D76" s="143"/>
      <c r="E76" s="22"/>
      <c r="F76" s="85"/>
      <c r="G76" s="86">
        <f t="shared" si="22"/>
        <v>0</v>
      </c>
      <c r="H76" s="85"/>
      <c r="I76" s="86">
        <f t="shared" si="23"/>
        <v>0</v>
      </c>
      <c r="J76" s="85"/>
      <c r="K76" s="86">
        <f t="shared" si="24"/>
        <v>0</v>
      </c>
      <c r="L76" s="85"/>
      <c r="M76" s="86">
        <f t="shared" si="25"/>
        <v>0</v>
      </c>
      <c r="N76" s="85"/>
      <c r="O76" s="86">
        <f t="shared" si="26"/>
        <v>0</v>
      </c>
      <c r="P76" s="85"/>
      <c r="Q76" s="86">
        <f t="shared" si="27"/>
        <v>0</v>
      </c>
      <c r="R76" s="85"/>
      <c r="S76" s="86">
        <f t="shared" si="28"/>
        <v>0</v>
      </c>
      <c r="T76" s="85"/>
      <c r="U76" s="86">
        <f t="shared" si="29"/>
        <v>0</v>
      </c>
      <c r="V76" s="85"/>
      <c r="W76" s="86">
        <f t="shared" si="30"/>
        <v>0</v>
      </c>
      <c r="X76" s="85"/>
      <c r="Y76" s="86">
        <f t="shared" si="31"/>
        <v>0</v>
      </c>
      <c r="Z76" s="85"/>
      <c r="AA76" s="86">
        <f t="shared" si="32"/>
        <v>0</v>
      </c>
      <c r="AB76" s="85"/>
      <c r="AC76" s="86">
        <f t="shared" si="33"/>
        <v>0</v>
      </c>
      <c r="AD76" s="85"/>
      <c r="AE76" s="86">
        <f t="shared" si="34"/>
        <v>0</v>
      </c>
      <c r="AF76" s="85"/>
      <c r="AG76" s="86">
        <f t="shared" si="35"/>
        <v>0</v>
      </c>
      <c r="AH76" s="85"/>
      <c r="AI76" s="86">
        <f t="shared" si="36"/>
        <v>0</v>
      </c>
      <c r="AJ76" s="5">
        <f t="shared" si="1"/>
        <v>0</v>
      </c>
      <c r="AK76" s="14">
        <f t="shared" si="2"/>
        <v>0</v>
      </c>
      <c r="AL76" s="90">
        <f t="shared" si="18"/>
        <v>0</v>
      </c>
      <c r="AM76" s="15">
        <f t="shared" si="19"/>
        <v>2</v>
      </c>
      <c r="AN76" s="5">
        <f t="shared" si="20"/>
        <v>0</v>
      </c>
      <c r="AO76" s="74"/>
      <c r="AP76" s="81"/>
      <c r="AQ76" s="81"/>
      <c r="AR76" s="81"/>
      <c r="AS76" s="21"/>
    </row>
    <row r="77" spans="1:62" ht="12.75" customHeight="1" x14ac:dyDescent="0.2">
      <c r="A77" s="3"/>
      <c r="B77" s="5">
        <f t="shared" si="21"/>
        <v>35</v>
      </c>
      <c r="C77" s="142"/>
      <c r="D77" s="143"/>
      <c r="E77" s="22"/>
      <c r="F77" s="85"/>
      <c r="G77" s="86">
        <f t="shared" si="22"/>
        <v>0</v>
      </c>
      <c r="H77" s="85"/>
      <c r="I77" s="86">
        <f t="shared" si="23"/>
        <v>0</v>
      </c>
      <c r="J77" s="85"/>
      <c r="K77" s="86">
        <f t="shared" si="24"/>
        <v>0</v>
      </c>
      <c r="L77" s="85"/>
      <c r="M77" s="86">
        <f t="shared" si="25"/>
        <v>0</v>
      </c>
      <c r="N77" s="85"/>
      <c r="O77" s="86">
        <f t="shared" si="26"/>
        <v>0</v>
      </c>
      <c r="P77" s="85"/>
      <c r="Q77" s="86">
        <f t="shared" si="27"/>
        <v>0</v>
      </c>
      <c r="R77" s="85"/>
      <c r="S77" s="86">
        <f t="shared" si="28"/>
        <v>0</v>
      </c>
      <c r="T77" s="85"/>
      <c r="U77" s="86">
        <f t="shared" si="29"/>
        <v>0</v>
      </c>
      <c r="V77" s="85"/>
      <c r="W77" s="86">
        <f t="shared" si="30"/>
        <v>0</v>
      </c>
      <c r="X77" s="85"/>
      <c r="Y77" s="86">
        <f t="shared" si="31"/>
        <v>0</v>
      </c>
      <c r="Z77" s="85"/>
      <c r="AA77" s="86">
        <f t="shared" si="32"/>
        <v>0</v>
      </c>
      <c r="AB77" s="85"/>
      <c r="AC77" s="86">
        <f t="shared" si="33"/>
        <v>0</v>
      </c>
      <c r="AD77" s="85"/>
      <c r="AE77" s="86">
        <f t="shared" si="34"/>
        <v>0</v>
      </c>
      <c r="AF77" s="85"/>
      <c r="AG77" s="86">
        <f t="shared" si="35"/>
        <v>0</v>
      </c>
      <c r="AH77" s="85"/>
      <c r="AI77" s="86">
        <f t="shared" si="36"/>
        <v>0</v>
      </c>
      <c r="AJ77" s="5">
        <f t="shared" si="1"/>
        <v>0</v>
      </c>
      <c r="AK77" s="14">
        <f t="shared" si="2"/>
        <v>0</v>
      </c>
      <c r="AL77" s="90">
        <f t="shared" si="18"/>
        <v>0</v>
      </c>
      <c r="AM77" s="15">
        <f t="shared" si="19"/>
        <v>2</v>
      </c>
      <c r="AN77" s="5">
        <f t="shared" si="20"/>
        <v>0</v>
      </c>
      <c r="AO77" s="74"/>
      <c r="AP77" s="81"/>
      <c r="AQ77" s="81"/>
      <c r="AR77" s="81"/>
      <c r="AS77" s="21"/>
    </row>
    <row r="78" spans="1:62" ht="12.75" customHeight="1" x14ac:dyDescent="0.2">
      <c r="A78" s="3"/>
      <c r="B78" s="5">
        <f t="shared" si="21"/>
        <v>36</v>
      </c>
      <c r="C78" s="142"/>
      <c r="D78" s="143"/>
      <c r="E78" s="22"/>
      <c r="F78" s="85"/>
      <c r="G78" s="86">
        <f t="shared" si="22"/>
        <v>0</v>
      </c>
      <c r="H78" s="85"/>
      <c r="I78" s="86">
        <f t="shared" si="23"/>
        <v>0</v>
      </c>
      <c r="J78" s="85"/>
      <c r="K78" s="86">
        <f t="shared" si="24"/>
        <v>0</v>
      </c>
      <c r="L78" s="85"/>
      <c r="M78" s="86">
        <f t="shared" si="25"/>
        <v>0</v>
      </c>
      <c r="N78" s="85"/>
      <c r="O78" s="86">
        <f t="shared" si="26"/>
        <v>0</v>
      </c>
      <c r="P78" s="85"/>
      <c r="Q78" s="86">
        <f t="shared" si="27"/>
        <v>0</v>
      </c>
      <c r="R78" s="85"/>
      <c r="S78" s="86">
        <f t="shared" si="28"/>
        <v>0</v>
      </c>
      <c r="T78" s="85"/>
      <c r="U78" s="86">
        <f t="shared" si="29"/>
        <v>0</v>
      </c>
      <c r="V78" s="85"/>
      <c r="W78" s="86">
        <f t="shared" si="30"/>
        <v>0</v>
      </c>
      <c r="X78" s="85"/>
      <c r="Y78" s="86">
        <f t="shared" si="31"/>
        <v>0</v>
      </c>
      <c r="Z78" s="85"/>
      <c r="AA78" s="86">
        <f t="shared" si="32"/>
        <v>0</v>
      </c>
      <c r="AB78" s="85"/>
      <c r="AC78" s="86">
        <f t="shared" si="33"/>
        <v>0</v>
      </c>
      <c r="AD78" s="85"/>
      <c r="AE78" s="86">
        <f t="shared" si="34"/>
        <v>0</v>
      </c>
      <c r="AF78" s="85"/>
      <c r="AG78" s="86">
        <f t="shared" si="35"/>
        <v>0</v>
      </c>
      <c r="AH78" s="85"/>
      <c r="AI78" s="86">
        <f t="shared" si="36"/>
        <v>0</v>
      </c>
      <c r="AJ78" s="5">
        <f t="shared" si="1"/>
        <v>0</v>
      </c>
      <c r="AK78" s="14">
        <f t="shared" si="2"/>
        <v>0</v>
      </c>
      <c r="AL78" s="90">
        <f t="shared" si="18"/>
        <v>0</v>
      </c>
      <c r="AM78" s="15">
        <f t="shared" si="19"/>
        <v>2</v>
      </c>
      <c r="AN78" s="5">
        <f t="shared" si="20"/>
        <v>0</v>
      </c>
      <c r="AO78" s="74"/>
      <c r="AP78" s="81"/>
      <c r="AQ78" s="81"/>
      <c r="AR78" s="81"/>
      <c r="AS78" s="21"/>
    </row>
    <row r="79" spans="1:62" ht="12.75" customHeight="1" x14ac:dyDescent="0.2">
      <c r="A79" s="3"/>
      <c r="B79" s="5">
        <f t="shared" si="21"/>
        <v>37</v>
      </c>
      <c r="C79" s="142"/>
      <c r="D79" s="143"/>
      <c r="E79" s="22"/>
      <c r="F79" s="85"/>
      <c r="G79" s="86">
        <f t="shared" si="22"/>
        <v>0</v>
      </c>
      <c r="H79" s="85"/>
      <c r="I79" s="86">
        <f t="shared" si="23"/>
        <v>0</v>
      </c>
      <c r="J79" s="85"/>
      <c r="K79" s="86">
        <f t="shared" si="24"/>
        <v>0</v>
      </c>
      <c r="L79" s="85"/>
      <c r="M79" s="86">
        <f t="shared" si="25"/>
        <v>0</v>
      </c>
      <c r="N79" s="85"/>
      <c r="O79" s="86">
        <f t="shared" si="26"/>
        <v>0</v>
      </c>
      <c r="P79" s="85"/>
      <c r="Q79" s="86">
        <f t="shared" si="27"/>
        <v>0</v>
      </c>
      <c r="R79" s="85"/>
      <c r="S79" s="86">
        <f t="shared" si="28"/>
        <v>0</v>
      </c>
      <c r="T79" s="85"/>
      <c r="U79" s="86">
        <f t="shared" si="29"/>
        <v>0</v>
      </c>
      <c r="V79" s="85"/>
      <c r="W79" s="86">
        <f t="shared" si="30"/>
        <v>0</v>
      </c>
      <c r="X79" s="85"/>
      <c r="Y79" s="86">
        <f t="shared" si="31"/>
        <v>0</v>
      </c>
      <c r="Z79" s="85"/>
      <c r="AA79" s="86">
        <f t="shared" si="32"/>
        <v>0</v>
      </c>
      <c r="AB79" s="85"/>
      <c r="AC79" s="86">
        <f t="shared" si="33"/>
        <v>0</v>
      </c>
      <c r="AD79" s="85"/>
      <c r="AE79" s="86">
        <f t="shared" si="34"/>
        <v>0</v>
      </c>
      <c r="AF79" s="85"/>
      <c r="AG79" s="86">
        <f t="shared" si="35"/>
        <v>0</v>
      </c>
      <c r="AH79" s="85"/>
      <c r="AI79" s="86">
        <f t="shared" si="36"/>
        <v>0</v>
      </c>
      <c r="AJ79" s="5">
        <f t="shared" si="1"/>
        <v>0</v>
      </c>
      <c r="AK79" s="14">
        <f t="shared" si="2"/>
        <v>0</v>
      </c>
      <c r="AL79" s="90">
        <f t="shared" si="18"/>
        <v>0</v>
      </c>
      <c r="AM79" s="15">
        <f t="shared" si="19"/>
        <v>2</v>
      </c>
      <c r="AN79" s="5">
        <f t="shared" si="20"/>
        <v>0</v>
      </c>
      <c r="AO79" s="74"/>
      <c r="AP79" s="81"/>
      <c r="AQ79" s="81"/>
      <c r="AR79" s="81"/>
      <c r="AS79" s="21"/>
    </row>
    <row r="80" spans="1:62" ht="12.75" customHeight="1" x14ac:dyDescent="0.2">
      <c r="A80" s="3"/>
      <c r="B80" s="5">
        <f t="shared" si="21"/>
        <v>38</v>
      </c>
      <c r="C80" s="142"/>
      <c r="D80" s="143"/>
      <c r="E80" s="22"/>
      <c r="F80" s="85"/>
      <c r="G80" s="86">
        <f t="shared" si="22"/>
        <v>0</v>
      </c>
      <c r="H80" s="85"/>
      <c r="I80" s="86">
        <f t="shared" si="23"/>
        <v>0</v>
      </c>
      <c r="J80" s="85"/>
      <c r="K80" s="86">
        <f t="shared" si="24"/>
        <v>0</v>
      </c>
      <c r="L80" s="85"/>
      <c r="M80" s="86">
        <f t="shared" si="25"/>
        <v>0</v>
      </c>
      <c r="N80" s="85"/>
      <c r="O80" s="86">
        <f t="shared" si="26"/>
        <v>0</v>
      </c>
      <c r="P80" s="85"/>
      <c r="Q80" s="86">
        <f t="shared" si="27"/>
        <v>0</v>
      </c>
      <c r="R80" s="85"/>
      <c r="S80" s="86">
        <f t="shared" si="28"/>
        <v>0</v>
      </c>
      <c r="T80" s="85"/>
      <c r="U80" s="86">
        <f t="shared" si="29"/>
        <v>0</v>
      </c>
      <c r="V80" s="85"/>
      <c r="W80" s="86">
        <f t="shared" si="30"/>
        <v>0</v>
      </c>
      <c r="X80" s="85"/>
      <c r="Y80" s="86">
        <f t="shared" si="31"/>
        <v>0</v>
      </c>
      <c r="Z80" s="85"/>
      <c r="AA80" s="86">
        <f t="shared" si="32"/>
        <v>0</v>
      </c>
      <c r="AB80" s="85"/>
      <c r="AC80" s="86">
        <f t="shared" si="33"/>
        <v>0</v>
      </c>
      <c r="AD80" s="85"/>
      <c r="AE80" s="86">
        <f t="shared" si="34"/>
        <v>0</v>
      </c>
      <c r="AF80" s="85"/>
      <c r="AG80" s="86">
        <f t="shared" si="35"/>
        <v>0</v>
      </c>
      <c r="AH80" s="85"/>
      <c r="AI80" s="86">
        <f t="shared" si="36"/>
        <v>0</v>
      </c>
      <c r="AJ80" s="5">
        <f t="shared" si="1"/>
        <v>0</v>
      </c>
      <c r="AK80" s="14">
        <f t="shared" si="2"/>
        <v>0</v>
      </c>
      <c r="AL80" s="90">
        <f t="shared" si="18"/>
        <v>0</v>
      </c>
      <c r="AM80" s="15">
        <f t="shared" si="19"/>
        <v>2</v>
      </c>
      <c r="AN80" s="5">
        <f t="shared" si="20"/>
        <v>0</v>
      </c>
      <c r="AO80" s="74"/>
      <c r="AP80" s="81"/>
      <c r="AQ80" s="81"/>
      <c r="AR80" s="81"/>
      <c r="AS80" s="21"/>
    </row>
    <row r="81" spans="1:45" ht="12.75" customHeight="1" x14ac:dyDescent="0.2">
      <c r="A81" s="3"/>
      <c r="B81" s="5">
        <f t="shared" si="21"/>
        <v>39</v>
      </c>
      <c r="C81" s="142"/>
      <c r="D81" s="143"/>
      <c r="E81" s="22"/>
      <c r="F81" s="85"/>
      <c r="G81" s="86">
        <f t="shared" si="22"/>
        <v>0</v>
      </c>
      <c r="H81" s="85"/>
      <c r="I81" s="86">
        <f t="shared" si="23"/>
        <v>0</v>
      </c>
      <c r="J81" s="85"/>
      <c r="K81" s="86">
        <f t="shared" si="24"/>
        <v>0</v>
      </c>
      <c r="L81" s="85"/>
      <c r="M81" s="86">
        <f t="shared" si="25"/>
        <v>0</v>
      </c>
      <c r="N81" s="85"/>
      <c r="O81" s="86">
        <f t="shared" si="26"/>
        <v>0</v>
      </c>
      <c r="P81" s="85"/>
      <c r="Q81" s="86">
        <f t="shared" si="27"/>
        <v>0</v>
      </c>
      <c r="R81" s="85"/>
      <c r="S81" s="86">
        <f t="shared" si="28"/>
        <v>0</v>
      </c>
      <c r="T81" s="85"/>
      <c r="U81" s="86">
        <f t="shared" si="29"/>
        <v>0</v>
      </c>
      <c r="V81" s="85"/>
      <c r="W81" s="86">
        <f t="shared" si="30"/>
        <v>0</v>
      </c>
      <c r="X81" s="85"/>
      <c r="Y81" s="86">
        <f t="shared" si="31"/>
        <v>0</v>
      </c>
      <c r="Z81" s="85"/>
      <c r="AA81" s="86">
        <f t="shared" si="32"/>
        <v>0</v>
      </c>
      <c r="AB81" s="85"/>
      <c r="AC81" s="86">
        <f t="shared" si="33"/>
        <v>0</v>
      </c>
      <c r="AD81" s="85"/>
      <c r="AE81" s="86">
        <f t="shared" si="34"/>
        <v>0</v>
      </c>
      <c r="AF81" s="85"/>
      <c r="AG81" s="86">
        <f t="shared" si="35"/>
        <v>0</v>
      </c>
      <c r="AH81" s="85"/>
      <c r="AI81" s="86">
        <f t="shared" si="36"/>
        <v>0</v>
      </c>
      <c r="AJ81" s="5">
        <f t="shared" si="1"/>
        <v>0</v>
      </c>
      <c r="AK81" s="14">
        <f t="shared" si="2"/>
        <v>0</v>
      </c>
      <c r="AL81" s="90">
        <f t="shared" si="18"/>
        <v>0</v>
      </c>
      <c r="AM81" s="15">
        <f t="shared" si="19"/>
        <v>2</v>
      </c>
      <c r="AN81" s="5">
        <f t="shared" si="20"/>
        <v>0</v>
      </c>
      <c r="AO81" s="74"/>
      <c r="AP81" s="81"/>
      <c r="AQ81" s="81"/>
      <c r="AR81" s="81"/>
      <c r="AS81" s="21"/>
    </row>
    <row r="82" spans="1:45" ht="12.75" customHeight="1" x14ac:dyDescent="0.2">
      <c r="A82" s="3"/>
      <c r="B82" s="5">
        <f t="shared" si="21"/>
        <v>40</v>
      </c>
      <c r="C82" s="142"/>
      <c r="D82" s="143"/>
      <c r="E82" s="22"/>
      <c r="F82" s="85"/>
      <c r="G82" s="86">
        <f t="shared" si="22"/>
        <v>0</v>
      </c>
      <c r="H82" s="85"/>
      <c r="I82" s="86">
        <f t="shared" si="23"/>
        <v>0</v>
      </c>
      <c r="J82" s="85"/>
      <c r="K82" s="86">
        <f t="shared" si="24"/>
        <v>0</v>
      </c>
      <c r="L82" s="85"/>
      <c r="M82" s="86">
        <f t="shared" si="25"/>
        <v>0</v>
      </c>
      <c r="N82" s="85"/>
      <c r="O82" s="86">
        <f t="shared" si="26"/>
        <v>0</v>
      </c>
      <c r="P82" s="85"/>
      <c r="Q82" s="86">
        <f t="shared" si="27"/>
        <v>0</v>
      </c>
      <c r="R82" s="85"/>
      <c r="S82" s="86">
        <f t="shared" si="28"/>
        <v>0</v>
      </c>
      <c r="T82" s="85"/>
      <c r="U82" s="86">
        <f t="shared" si="29"/>
        <v>0</v>
      </c>
      <c r="V82" s="85"/>
      <c r="W82" s="86">
        <f t="shared" si="30"/>
        <v>0</v>
      </c>
      <c r="X82" s="85"/>
      <c r="Y82" s="86">
        <f t="shared" si="31"/>
        <v>0</v>
      </c>
      <c r="Z82" s="85"/>
      <c r="AA82" s="86">
        <f t="shared" si="32"/>
        <v>0</v>
      </c>
      <c r="AB82" s="85"/>
      <c r="AC82" s="86">
        <f t="shared" si="33"/>
        <v>0</v>
      </c>
      <c r="AD82" s="85"/>
      <c r="AE82" s="86">
        <f t="shared" si="34"/>
        <v>0</v>
      </c>
      <c r="AF82" s="85"/>
      <c r="AG82" s="86">
        <f t="shared" si="35"/>
        <v>0</v>
      </c>
      <c r="AH82" s="85"/>
      <c r="AI82" s="86">
        <f t="shared" si="36"/>
        <v>0</v>
      </c>
      <c r="AJ82" s="5">
        <f t="shared" si="1"/>
        <v>0</v>
      </c>
      <c r="AK82" s="14">
        <f t="shared" si="2"/>
        <v>0</v>
      </c>
      <c r="AL82" s="90">
        <f t="shared" si="18"/>
        <v>0</v>
      </c>
      <c r="AM82" s="15">
        <f t="shared" si="19"/>
        <v>2</v>
      </c>
      <c r="AN82" s="5">
        <f t="shared" si="20"/>
        <v>0</v>
      </c>
      <c r="AO82" s="74"/>
      <c r="AP82" s="81"/>
      <c r="AQ82" s="81"/>
      <c r="AR82" s="81"/>
      <c r="AS82" s="21"/>
    </row>
    <row r="83" spans="1:45" ht="12.75" customHeight="1" x14ac:dyDescent="0.2">
      <c r="A83" s="3"/>
      <c r="B83" s="5">
        <f t="shared" si="21"/>
        <v>41</v>
      </c>
      <c r="C83" s="142"/>
      <c r="D83" s="143"/>
      <c r="E83" s="22"/>
      <c r="F83" s="85"/>
      <c r="G83" s="86">
        <f t="shared" si="22"/>
        <v>0</v>
      </c>
      <c r="H83" s="85"/>
      <c r="I83" s="86">
        <f t="shared" si="23"/>
        <v>0</v>
      </c>
      <c r="J83" s="85"/>
      <c r="K83" s="86">
        <f t="shared" si="24"/>
        <v>0</v>
      </c>
      <c r="L83" s="85"/>
      <c r="M83" s="86">
        <f t="shared" si="25"/>
        <v>0</v>
      </c>
      <c r="N83" s="85"/>
      <c r="O83" s="86">
        <f t="shared" si="26"/>
        <v>0</v>
      </c>
      <c r="P83" s="85"/>
      <c r="Q83" s="86">
        <f t="shared" si="27"/>
        <v>0</v>
      </c>
      <c r="R83" s="85"/>
      <c r="S83" s="86">
        <f t="shared" si="28"/>
        <v>0</v>
      </c>
      <c r="T83" s="85"/>
      <c r="U83" s="86">
        <f t="shared" si="29"/>
        <v>0</v>
      </c>
      <c r="V83" s="85"/>
      <c r="W83" s="86">
        <f t="shared" si="30"/>
        <v>0</v>
      </c>
      <c r="X83" s="85"/>
      <c r="Y83" s="86">
        <f t="shared" si="31"/>
        <v>0</v>
      </c>
      <c r="Z83" s="85"/>
      <c r="AA83" s="86">
        <f t="shared" si="32"/>
        <v>0</v>
      </c>
      <c r="AB83" s="85"/>
      <c r="AC83" s="86">
        <f t="shared" si="33"/>
        <v>0</v>
      </c>
      <c r="AD83" s="85"/>
      <c r="AE83" s="86">
        <f t="shared" si="34"/>
        <v>0</v>
      </c>
      <c r="AF83" s="85"/>
      <c r="AG83" s="86">
        <f t="shared" si="35"/>
        <v>0</v>
      </c>
      <c r="AH83" s="85"/>
      <c r="AI83" s="86">
        <f t="shared" si="36"/>
        <v>0</v>
      </c>
      <c r="AJ83" s="5">
        <f t="shared" si="1"/>
        <v>0</v>
      </c>
      <c r="AK83" s="14">
        <f t="shared" si="2"/>
        <v>0</v>
      </c>
      <c r="AL83" s="90">
        <f t="shared" si="18"/>
        <v>0</v>
      </c>
      <c r="AM83" s="15">
        <f t="shared" si="19"/>
        <v>2</v>
      </c>
      <c r="AN83" s="5">
        <f t="shared" si="20"/>
        <v>0</v>
      </c>
      <c r="AO83" s="74"/>
      <c r="AP83" s="81"/>
      <c r="AQ83" s="81"/>
      <c r="AR83" s="81"/>
      <c r="AS83" s="21"/>
    </row>
    <row r="84" spans="1:45" ht="12.75" customHeight="1" x14ac:dyDescent="0.2">
      <c r="A84" s="3"/>
      <c r="B84" s="5">
        <f t="shared" si="21"/>
        <v>42</v>
      </c>
      <c r="C84" s="142"/>
      <c r="D84" s="143"/>
      <c r="E84" s="22"/>
      <c r="F84" s="85"/>
      <c r="G84" s="86">
        <f t="shared" si="22"/>
        <v>0</v>
      </c>
      <c r="H84" s="85"/>
      <c r="I84" s="86">
        <f t="shared" si="23"/>
        <v>0</v>
      </c>
      <c r="J84" s="85"/>
      <c r="K84" s="86">
        <f t="shared" si="24"/>
        <v>0</v>
      </c>
      <c r="L84" s="85"/>
      <c r="M84" s="86">
        <f t="shared" si="25"/>
        <v>0</v>
      </c>
      <c r="N84" s="85"/>
      <c r="O84" s="86">
        <f t="shared" si="26"/>
        <v>0</v>
      </c>
      <c r="P84" s="85"/>
      <c r="Q84" s="86">
        <f t="shared" si="27"/>
        <v>0</v>
      </c>
      <c r="R84" s="85"/>
      <c r="S84" s="86">
        <f t="shared" si="28"/>
        <v>0</v>
      </c>
      <c r="T84" s="85"/>
      <c r="U84" s="86">
        <f t="shared" si="29"/>
        <v>0</v>
      </c>
      <c r="V84" s="85"/>
      <c r="W84" s="86">
        <f t="shared" si="30"/>
        <v>0</v>
      </c>
      <c r="X84" s="85"/>
      <c r="Y84" s="86">
        <f t="shared" si="31"/>
        <v>0</v>
      </c>
      <c r="Z84" s="85"/>
      <c r="AA84" s="86">
        <f t="shared" si="32"/>
        <v>0</v>
      </c>
      <c r="AB84" s="85"/>
      <c r="AC84" s="86">
        <f t="shared" si="33"/>
        <v>0</v>
      </c>
      <c r="AD84" s="85"/>
      <c r="AE84" s="86">
        <f t="shared" si="34"/>
        <v>0</v>
      </c>
      <c r="AF84" s="85"/>
      <c r="AG84" s="86">
        <f t="shared" si="35"/>
        <v>0</v>
      </c>
      <c r="AH84" s="85"/>
      <c r="AI84" s="86">
        <f t="shared" si="36"/>
        <v>0</v>
      </c>
      <c r="AJ84" s="5">
        <f t="shared" si="1"/>
        <v>0</v>
      </c>
      <c r="AK84" s="14">
        <f t="shared" si="2"/>
        <v>0</v>
      </c>
      <c r="AL84" s="90">
        <f t="shared" si="18"/>
        <v>0</v>
      </c>
      <c r="AM84" s="15">
        <f t="shared" si="19"/>
        <v>2</v>
      </c>
      <c r="AN84" s="5">
        <f t="shared" si="20"/>
        <v>0</v>
      </c>
      <c r="AO84" s="74"/>
      <c r="AP84" s="81"/>
      <c r="AQ84" s="81"/>
      <c r="AR84" s="81"/>
      <c r="AS84" s="21"/>
    </row>
    <row r="85" spans="1:45" ht="12.75" customHeight="1" x14ac:dyDescent="0.2">
      <c r="A85" s="3"/>
      <c r="B85" s="5">
        <f t="shared" si="21"/>
        <v>43</v>
      </c>
      <c r="C85" s="142"/>
      <c r="D85" s="143"/>
      <c r="E85" s="22"/>
      <c r="F85" s="85"/>
      <c r="G85" s="86">
        <f t="shared" si="22"/>
        <v>0</v>
      </c>
      <c r="H85" s="85"/>
      <c r="I85" s="86">
        <f t="shared" si="23"/>
        <v>0</v>
      </c>
      <c r="J85" s="85"/>
      <c r="K85" s="86">
        <f t="shared" si="24"/>
        <v>0</v>
      </c>
      <c r="L85" s="85"/>
      <c r="M85" s="86">
        <f t="shared" si="25"/>
        <v>0</v>
      </c>
      <c r="N85" s="85"/>
      <c r="O85" s="86">
        <f t="shared" si="26"/>
        <v>0</v>
      </c>
      <c r="P85" s="85"/>
      <c r="Q85" s="86">
        <f t="shared" si="27"/>
        <v>0</v>
      </c>
      <c r="R85" s="85"/>
      <c r="S85" s="86">
        <f t="shared" si="28"/>
        <v>0</v>
      </c>
      <c r="T85" s="85"/>
      <c r="U85" s="86">
        <f t="shared" si="29"/>
        <v>0</v>
      </c>
      <c r="V85" s="85"/>
      <c r="W85" s="86">
        <f t="shared" si="30"/>
        <v>0</v>
      </c>
      <c r="X85" s="85"/>
      <c r="Y85" s="86">
        <f t="shared" si="31"/>
        <v>0</v>
      </c>
      <c r="Z85" s="85"/>
      <c r="AA85" s="86">
        <f t="shared" si="32"/>
        <v>0</v>
      </c>
      <c r="AB85" s="85"/>
      <c r="AC85" s="86">
        <f t="shared" si="33"/>
        <v>0</v>
      </c>
      <c r="AD85" s="85"/>
      <c r="AE85" s="86">
        <f t="shared" si="34"/>
        <v>0</v>
      </c>
      <c r="AF85" s="85"/>
      <c r="AG85" s="86">
        <f t="shared" si="35"/>
        <v>0</v>
      </c>
      <c r="AH85" s="85"/>
      <c r="AI85" s="86">
        <f t="shared" si="36"/>
        <v>0</v>
      </c>
      <c r="AJ85" s="5">
        <f t="shared" si="1"/>
        <v>0</v>
      </c>
      <c r="AK85" s="14">
        <f t="shared" si="2"/>
        <v>0</v>
      </c>
      <c r="AL85" s="90">
        <f t="shared" si="18"/>
        <v>0</v>
      </c>
      <c r="AM85" s="15">
        <f t="shared" si="19"/>
        <v>2</v>
      </c>
      <c r="AN85" s="5">
        <f t="shared" si="20"/>
        <v>0</v>
      </c>
      <c r="AO85" s="74"/>
      <c r="AP85" s="81"/>
      <c r="AQ85" s="81"/>
      <c r="AR85" s="81"/>
      <c r="AS85" s="21"/>
    </row>
    <row r="86" spans="1:45" ht="12.75" customHeight="1" x14ac:dyDescent="0.2">
      <c r="A86" s="3"/>
      <c r="B86" s="5">
        <f t="shared" si="21"/>
        <v>44</v>
      </c>
      <c r="C86" s="142"/>
      <c r="D86" s="143"/>
      <c r="E86" s="22"/>
      <c r="F86" s="85"/>
      <c r="G86" s="86">
        <f>IF(F86=$F$40,$F$41,0)</f>
        <v>0</v>
      </c>
      <c r="H86" s="85"/>
      <c r="I86" s="86">
        <f>IF(H86=$H$40,$H$41,0)</f>
        <v>0</v>
      </c>
      <c r="J86" s="85"/>
      <c r="K86" s="86">
        <f>IF(J86=$J$40,$J$41,0)</f>
        <v>0</v>
      </c>
      <c r="L86" s="85"/>
      <c r="M86" s="86">
        <f>IF(L86=$L$40,$L$41,0)</f>
        <v>0</v>
      </c>
      <c r="N86" s="85"/>
      <c r="O86" s="86">
        <f>IF(N86=$N$40,$N$41,0)</f>
        <v>0</v>
      </c>
      <c r="P86" s="85"/>
      <c r="Q86" s="86">
        <f>IF(P86=$P$40,$P$41,0)</f>
        <v>0</v>
      </c>
      <c r="R86" s="85"/>
      <c r="S86" s="86">
        <f>IF(R86=$R$40,$R$41,0)</f>
        <v>0</v>
      </c>
      <c r="T86" s="85"/>
      <c r="U86" s="86">
        <f>IF(T86=$T$40,$T$41,0)</f>
        <v>0</v>
      </c>
      <c r="V86" s="85"/>
      <c r="W86" s="86">
        <f>IF(V86=$V$40,$V$41,0)</f>
        <v>0</v>
      </c>
      <c r="X86" s="85"/>
      <c r="Y86" s="86">
        <f>IF(X86=$X$40,$X$41,0)</f>
        <v>0</v>
      </c>
      <c r="Z86" s="85"/>
      <c r="AA86" s="86">
        <f>IF(Z86=$Z$40,$Z$41,0)</f>
        <v>0</v>
      </c>
      <c r="AB86" s="85"/>
      <c r="AC86" s="86">
        <f>IF(AB86=$AB$40,$AB$41,0)</f>
        <v>0</v>
      </c>
      <c r="AD86" s="85"/>
      <c r="AE86" s="86">
        <f>IF(AD86=$AD$40,$AD$41,0)</f>
        <v>0</v>
      </c>
      <c r="AF86" s="85"/>
      <c r="AG86" s="86">
        <f>IF(AF86=$AF$40,$AF$41,0)</f>
        <v>0</v>
      </c>
      <c r="AH86" s="85"/>
      <c r="AI86" s="86">
        <f>IF(AH86=$AH$40,$AH$41,0)</f>
        <v>0</v>
      </c>
      <c r="AJ86" s="5">
        <f t="shared" si="1"/>
        <v>0</v>
      </c>
      <c r="AK86" s="14">
        <f t="shared" si="2"/>
        <v>0</v>
      </c>
      <c r="AL86" s="90">
        <f t="shared" si="18"/>
        <v>0</v>
      </c>
      <c r="AM86" s="15">
        <f t="shared" si="19"/>
        <v>2</v>
      </c>
      <c r="AN86" s="5">
        <f t="shared" si="20"/>
        <v>0</v>
      </c>
      <c r="AO86" s="74"/>
      <c r="AP86" s="81"/>
      <c r="AQ86" s="81"/>
      <c r="AR86" s="81"/>
      <c r="AS86" s="21"/>
    </row>
    <row r="87" spans="1:45" ht="12.75" customHeight="1" x14ac:dyDescent="0.2">
      <c r="A87" s="3"/>
      <c r="B87" s="5">
        <f t="shared" si="21"/>
        <v>45</v>
      </c>
      <c r="C87" s="142"/>
      <c r="D87" s="143"/>
      <c r="E87" s="22"/>
      <c r="F87" s="85"/>
      <c r="G87" s="86">
        <f>IF(F87=$F$40,$F$41,0)</f>
        <v>0</v>
      </c>
      <c r="H87" s="85"/>
      <c r="I87" s="86">
        <f>IF(H87=$H$40,$H$41,0)</f>
        <v>0</v>
      </c>
      <c r="J87" s="85"/>
      <c r="K87" s="86">
        <f>IF(J87=$J$40,$J$41,0)</f>
        <v>0</v>
      </c>
      <c r="L87" s="85"/>
      <c r="M87" s="86">
        <f>IF(L87=$L$40,$L$41,0)</f>
        <v>0</v>
      </c>
      <c r="N87" s="85"/>
      <c r="O87" s="86">
        <f>IF(N87=$N$40,$N$41,0)</f>
        <v>0</v>
      </c>
      <c r="P87" s="85"/>
      <c r="Q87" s="86">
        <f>IF(P87=$P$40,$P$41,0)</f>
        <v>0</v>
      </c>
      <c r="R87" s="85"/>
      <c r="S87" s="86">
        <f>IF(R87=$R$40,$R$41,0)</f>
        <v>0</v>
      </c>
      <c r="T87" s="85"/>
      <c r="U87" s="86">
        <f>IF(T87=$T$40,$T$41,0)</f>
        <v>0</v>
      </c>
      <c r="V87" s="85"/>
      <c r="W87" s="86">
        <f>IF(V87=$V$40,$V$41,0)</f>
        <v>0</v>
      </c>
      <c r="X87" s="85"/>
      <c r="Y87" s="86">
        <f>IF(X87=$X$40,$X$41,0)</f>
        <v>0</v>
      </c>
      <c r="Z87" s="85"/>
      <c r="AA87" s="86">
        <f>IF(Z87=$Z$40,$Z$41,0)</f>
        <v>0</v>
      </c>
      <c r="AB87" s="85"/>
      <c r="AC87" s="86">
        <f>IF(AB87=$AB$40,$AB$41,0)</f>
        <v>0</v>
      </c>
      <c r="AD87" s="85"/>
      <c r="AE87" s="86">
        <f>IF(AD87=$AD$40,$AD$41,0)</f>
        <v>0</v>
      </c>
      <c r="AF87" s="85"/>
      <c r="AG87" s="86">
        <f>IF(AF87=$AF$40,$AF$41,0)</f>
        <v>0</v>
      </c>
      <c r="AH87" s="85"/>
      <c r="AI87" s="86">
        <f>IF(AH87=$AH$40,$AH$41,0)</f>
        <v>0</v>
      </c>
      <c r="AJ87" s="5">
        <f t="shared" si="1"/>
        <v>0</v>
      </c>
      <c r="AK87" s="14">
        <f t="shared" si="2"/>
        <v>0</v>
      </c>
      <c r="AL87" s="90">
        <f t="shared" si="18"/>
        <v>0</v>
      </c>
      <c r="AM87" s="15">
        <f t="shared" si="19"/>
        <v>2</v>
      </c>
      <c r="AN87" s="5">
        <f t="shared" si="20"/>
        <v>0</v>
      </c>
      <c r="AO87" s="74"/>
      <c r="AP87" s="81"/>
      <c r="AQ87" s="81"/>
      <c r="AR87" s="81"/>
      <c r="AS87" s="21"/>
    </row>
    <row r="88" spans="1:45" ht="12.75" customHeight="1" x14ac:dyDescent="0.2">
      <c r="A88" s="3"/>
      <c r="B88" s="5">
        <f t="shared" si="21"/>
        <v>46</v>
      </c>
      <c r="C88" s="142"/>
      <c r="D88" s="143"/>
      <c r="E88" s="22"/>
      <c r="F88" s="85"/>
      <c r="G88" s="86">
        <f>IF(F88=$F$40,$F$41,0)</f>
        <v>0</v>
      </c>
      <c r="H88" s="85"/>
      <c r="I88" s="86">
        <f>IF(H88=$H$40,$H$41,0)</f>
        <v>0</v>
      </c>
      <c r="J88" s="85"/>
      <c r="K88" s="86">
        <f>IF(J88=$J$40,$J$41,0)</f>
        <v>0</v>
      </c>
      <c r="L88" s="85"/>
      <c r="M88" s="86">
        <f>IF(L88=$L$40,$L$41,0)</f>
        <v>0</v>
      </c>
      <c r="N88" s="85"/>
      <c r="O88" s="86">
        <f>IF(N88=$N$40,$N$41,0)</f>
        <v>0</v>
      </c>
      <c r="P88" s="85"/>
      <c r="Q88" s="86">
        <f>IF(P88=$P$40,$P$41,0)</f>
        <v>0</v>
      </c>
      <c r="R88" s="85"/>
      <c r="S88" s="86">
        <f>IF(R88=$R$40,$R$41,0)</f>
        <v>0</v>
      </c>
      <c r="T88" s="85"/>
      <c r="U88" s="86">
        <f>IF(T88=$T$40,$T$41,0)</f>
        <v>0</v>
      </c>
      <c r="V88" s="85"/>
      <c r="W88" s="86">
        <f>IF(V88=$V$40,$V$41,0)</f>
        <v>0</v>
      </c>
      <c r="X88" s="85"/>
      <c r="Y88" s="86">
        <f>IF(X88=$X$40,$X$41,0)</f>
        <v>0</v>
      </c>
      <c r="Z88" s="85"/>
      <c r="AA88" s="86">
        <f>IF(Z88=$Z$40,$Z$41,0)</f>
        <v>0</v>
      </c>
      <c r="AB88" s="85"/>
      <c r="AC88" s="86">
        <f>IF(AB88=$AB$40,$AB$41,0)</f>
        <v>0</v>
      </c>
      <c r="AD88" s="85"/>
      <c r="AE88" s="86">
        <f>IF(AD88=$AD$40,$AD$41,0)</f>
        <v>0</v>
      </c>
      <c r="AF88" s="85"/>
      <c r="AG88" s="86">
        <f>IF(AF88=$AF$40,$AF$41,0)</f>
        <v>0</v>
      </c>
      <c r="AH88" s="85"/>
      <c r="AI88" s="86">
        <f>IF(AH88=$AH$40,$AH$41,0)</f>
        <v>0</v>
      </c>
      <c r="AJ88" s="5">
        <f t="shared" si="1"/>
        <v>0</v>
      </c>
      <c r="AK88" s="14">
        <f t="shared" si="2"/>
        <v>0</v>
      </c>
      <c r="AL88" s="90">
        <f t="shared" si="18"/>
        <v>0</v>
      </c>
      <c r="AM88" s="15">
        <f t="shared" si="19"/>
        <v>2</v>
      </c>
      <c r="AN88" s="5">
        <f t="shared" si="20"/>
        <v>0</v>
      </c>
      <c r="AO88" s="74"/>
      <c r="AP88" s="81"/>
      <c r="AQ88" s="81"/>
      <c r="AR88" s="81"/>
      <c r="AS88" s="21"/>
    </row>
    <row r="89" spans="1:45" ht="12.75" customHeight="1" x14ac:dyDescent="0.2">
      <c r="A89" s="3"/>
      <c r="B89" s="5">
        <v>47</v>
      </c>
      <c r="C89" s="142"/>
      <c r="D89" s="143"/>
      <c r="E89" s="22"/>
      <c r="F89" s="85"/>
      <c r="G89" s="86">
        <f>IF(F89=$F$40,$F$41,0)</f>
        <v>0</v>
      </c>
      <c r="H89" s="85"/>
      <c r="I89" s="86">
        <f>IF(H89=$H$40,$H$41,0)</f>
        <v>0</v>
      </c>
      <c r="J89" s="85"/>
      <c r="K89" s="86">
        <f>IF(J89=$J$40,$J$41,0)</f>
        <v>0</v>
      </c>
      <c r="L89" s="85"/>
      <c r="M89" s="86">
        <f>IF(L89=$L$40,$L$41,0)</f>
        <v>0</v>
      </c>
      <c r="N89" s="85"/>
      <c r="O89" s="86">
        <f>IF(N89=$N$40,$N$41,0)</f>
        <v>0</v>
      </c>
      <c r="P89" s="85"/>
      <c r="Q89" s="86">
        <f>IF(P89=$P$40,$P$41,0)</f>
        <v>0</v>
      </c>
      <c r="R89" s="85"/>
      <c r="S89" s="86">
        <f>IF(R89=$R$40,$R$41,0)</f>
        <v>0</v>
      </c>
      <c r="T89" s="85"/>
      <c r="U89" s="86">
        <f>IF(T89=$T$40,$T$41,0)</f>
        <v>0</v>
      </c>
      <c r="V89" s="85"/>
      <c r="W89" s="86">
        <f>IF(V89=$V$40,$V$41,0)</f>
        <v>0</v>
      </c>
      <c r="X89" s="85"/>
      <c r="Y89" s="86">
        <f>IF(X89=$X$40,$X$41,0)</f>
        <v>0</v>
      </c>
      <c r="Z89" s="85"/>
      <c r="AA89" s="86">
        <f>IF(Z89=$Z$40,$Z$41,0)</f>
        <v>0</v>
      </c>
      <c r="AB89" s="85"/>
      <c r="AC89" s="86">
        <f>IF(AB89=$AB$40,$AB$41,0)</f>
        <v>0</v>
      </c>
      <c r="AD89" s="85"/>
      <c r="AE89" s="86">
        <f>IF(AD89=$AD$40,$AD$41,0)</f>
        <v>0</v>
      </c>
      <c r="AF89" s="85"/>
      <c r="AG89" s="86">
        <f>IF(AF89=$AF$40,$AF$41,0)</f>
        <v>0</v>
      </c>
      <c r="AH89" s="85"/>
      <c r="AI89" s="86">
        <f>IF(AH89=$AH$40,$AH$41,0)</f>
        <v>0</v>
      </c>
      <c r="AJ89" s="5">
        <f t="shared" si="1"/>
        <v>0</v>
      </c>
      <c r="AK89" s="14">
        <f t="shared" si="2"/>
        <v>0</v>
      </c>
      <c r="AL89" s="90">
        <f t="shared" si="18"/>
        <v>0</v>
      </c>
      <c r="AM89" s="15">
        <f t="shared" si="19"/>
        <v>2</v>
      </c>
      <c r="AN89" s="5">
        <f>IF($E$43:$E$89="P",IF(AND((AK89&lt;50),(AK89&gt;=0)),"INICIAL",IF(AND((AK89&lt;80),(AK89&gt;49)),"INTERMEDIO",IF(AND((AK89&lt;=100),(AK89&gt;79)),"AVANZADO"))),0)</f>
        <v>0</v>
      </c>
      <c r="AO89" s="74"/>
      <c r="AP89" s="81"/>
      <c r="AQ89" s="81"/>
      <c r="AR89" s="81"/>
      <c r="AS89" s="21"/>
    </row>
    <row r="90" spans="1:45" ht="12.75" customHeight="1" x14ac:dyDescent="0.2">
      <c r="B90" s="9"/>
      <c r="C90" s="156"/>
      <c r="D90" s="156"/>
      <c r="E90" s="27"/>
      <c r="F90" s="27"/>
      <c r="G90" s="95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9"/>
      <c r="AK90" s="13"/>
      <c r="AL90" s="13"/>
      <c r="AM90" s="13"/>
      <c r="AN90" s="9"/>
      <c r="AO90" s="21"/>
      <c r="AP90" s="21"/>
      <c r="AQ90" s="21"/>
      <c r="AR90" s="21"/>
    </row>
    <row r="91" spans="1:45" ht="12.75" customHeight="1" x14ac:dyDescent="0.2">
      <c r="B91" s="3"/>
      <c r="C91" s="144" t="s">
        <v>3</v>
      </c>
      <c r="D91" s="157"/>
      <c r="E91" s="145"/>
      <c r="F91" s="16">
        <f>SUMIF($E$43:$E$89,"=P",G43:G89)</f>
        <v>0</v>
      </c>
      <c r="G91" s="37"/>
      <c r="H91" s="16">
        <f>SUMIF($E$43:$E$89,"=P",I43:I89)</f>
        <v>0</v>
      </c>
      <c r="I91" s="16"/>
      <c r="J91" s="16">
        <f>SUMIF($E$43:$E$89,"=P",K43:K89)</f>
        <v>0</v>
      </c>
      <c r="K91" s="16"/>
      <c r="L91" s="16">
        <f>SUMIF($E$43:$E$89,"=P",M43:M89)</f>
        <v>0</v>
      </c>
      <c r="M91" s="16"/>
      <c r="N91" s="16">
        <f>SUMIF($E$43:$E$89,"=P",O43:O89)</f>
        <v>0</v>
      </c>
      <c r="O91" s="16"/>
      <c r="P91" s="16">
        <f>SUMIF($E$43:$E$89,"=P",Q43:Q89)</f>
        <v>0</v>
      </c>
      <c r="Q91" s="16"/>
      <c r="R91" s="16">
        <f>SUMIF($E$43:$E$89,"=P",S43:S89)</f>
        <v>0</v>
      </c>
      <c r="S91" s="16"/>
      <c r="T91" s="16">
        <f>SUMIF($E$43:$E$89,"=P",U43:U89)</f>
        <v>0</v>
      </c>
      <c r="U91" s="16"/>
      <c r="V91" s="16">
        <f>SUMIF($E$43:$E$89,"=P",W43:W89)</f>
        <v>0</v>
      </c>
      <c r="W91" s="16"/>
      <c r="X91" s="16">
        <f>SUMIF($E$43:$E$89,"=P",Y43:Y89)</f>
        <v>0</v>
      </c>
      <c r="Y91" s="16"/>
      <c r="Z91" s="16">
        <f>SUMIF($E$43:$E$89,"=P",AA43:AA89)</f>
        <v>0</v>
      </c>
      <c r="AA91" s="16"/>
      <c r="AB91" s="16">
        <f>SUMIF($E$43:$E$89,"=P",AC43:AC89)</f>
        <v>0</v>
      </c>
      <c r="AC91" s="16"/>
      <c r="AD91" s="16">
        <f>SUMIF($E$43:$E$89,"=P",AE43:AE89)</f>
        <v>0</v>
      </c>
      <c r="AE91" s="16"/>
      <c r="AF91" s="16">
        <f>SUMIF($E$43:$E$89,"=P",AG43:AG89)</f>
        <v>0</v>
      </c>
      <c r="AG91" s="16"/>
      <c r="AH91" s="16">
        <f>SUMIF($E$43:$E$89,"=P",AI43:AI89)</f>
        <v>0</v>
      </c>
      <c r="AI91" s="16"/>
      <c r="AJ91" s="6"/>
      <c r="AK91" s="17" t="s">
        <v>19</v>
      </c>
      <c r="AL91" s="17"/>
      <c r="AM91" s="17" t="s">
        <v>5</v>
      </c>
      <c r="AN91" s="8"/>
      <c r="AO91" s="21"/>
      <c r="AP91" s="21"/>
      <c r="AQ91" s="21"/>
      <c r="AR91" s="21"/>
    </row>
    <row r="92" spans="1:45" ht="12.75" customHeight="1" x14ac:dyDescent="0.2">
      <c r="B92" s="3"/>
      <c r="C92" s="158" t="s">
        <v>38</v>
      </c>
      <c r="D92" s="158"/>
      <c r="E92" s="158"/>
      <c r="F92" s="14" t="e">
        <f>(F91*100)/(C18*F11)</f>
        <v>#DIV/0!</v>
      </c>
      <c r="G92" s="62"/>
      <c r="H92" s="14" t="e">
        <f>(H91*100)/(C19*F11)</f>
        <v>#DIV/0!</v>
      </c>
      <c r="I92" s="14"/>
      <c r="J92" s="14" t="e">
        <f>(J91*100)/(C20*F11)</f>
        <v>#DIV/0!</v>
      </c>
      <c r="K92" s="14"/>
      <c r="L92" s="14" t="e">
        <f>(L91*100)/(C21*F11)</f>
        <v>#DIV/0!</v>
      </c>
      <c r="M92" s="14"/>
      <c r="N92" s="14" t="e">
        <f>(N91*100)/(C22*F11)</f>
        <v>#DIV/0!</v>
      </c>
      <c r="O92" s="14"/>
      <c r="P92" s="14" t="e">
        <f>(P91*100)/(C23*F11)</f>
        <v>#DIV/0!</v>
      </c>
      <c r="Q92" s="14"/>
      <c r="R92" s="14" t="e">
        <f>(R91*100)/(C24*F11)</f>
        <v>#DIV/0!</v>
      </c>
      <c r="S92" s="14"/>
      <c r="T92" s="14" t="e">
        <f>(T91*100)/(C25*F11)</f>
        <v>#DIV/0!</v>
      </c>
      <c r="U92" s="14"/>
      <c r="V92" s="14" t="e">
        <f>(V91*100)/(C26*F11)</f>
        <v>#DIV/0!</v>
      </c>
      <c r="W92" s="14"/>
      <c r="X92" s="14" t="e">
        <f>(X91*100)/(C27*F11)</f>
        <v>#DIV/0!</v>
      </c>
      <c r="Y92" s="14"/>
      <c r="Z92" s="14" t="e">
        <f>(Z91*100)/(C28*F11)</f>
        <v>#DIV/0!</v>
      </c>
      <c r="AA92" s="14"/>
      <c r="AB92" s="14" t="e">
        <f>(AB91*100)/(C29*F11)</f>
        <v>#DIV/0!</v>
      </c>
      <c r="AC92" s="14"/>
      <c r="AD92" s="14" t="e">
        <f>(AD91*100)/(C30*F11)</f>
        <v>#DIV/0!</v>
      </c>
      <c r="AE92" s="14"/>
      <c r="AF92" s="14" t="e">
        <f>(AF91*100)/(C31*F11)</f>
        <v>#DIV/0!</v>
      </c>
      <c r="AG92" s="14"/>
      <c r="AH92" s="14" t="e">
        <f>(AH91*100)/(C32*F11)</f>
        <v>#DIV/0!</v>
      </c>
      <c r="AI92" s="15"/>
      <c r="AJ92" s="6"/>
      <c r="AK92" s="18" t="e">
        <f>SUM(AK43:AK89)/COUNTIF(AK43:AK89,"&gt;0")</f>
        <v>#DIV/0!</v>
      </c>
      <c r="AL92" s="18"/>
      <c r="AM92" s="19" t="e">
        <f>SUMIF($E$43:$E$89,"=P",$AM$43:$AM$89)/COUNTIF($E$43:$E$89,"=P")</f>
        <v>#DIV/0!</v>
      </c>
      <c r="AN92" s="8"/>
      <c r="AO92" s="21"/>
      <c r="AP92" s="21"/>
      <c r="AQ92" s="21"/>
      <c r="AR92" s="21"/>
    </row>
    <row r="93" spans="1:45" s="50" customFormat="1" ht="12.75" customHeight="1" x14ac:dyDescent="0.2">
      <c r="C93" s="151"/>
      <c r="D93" s="152"/>
      <c r="E93" s="152"/>
      <c r="F93" s="51"/>
      <c r="G93" s="21"/>
      <c r="H93" s="21"/>
      <c r="I93" s="21"/>
      <c r="J93" s="21"/>
      <c r="K93" s="21"/>
      <c r="L93" s="21"/>
      <c r="M93" s="49"/>
      <c r="N93" s="149"/>
      <c r="O93" s="150"/>
      <c r="P93" s="150"/>
      <c r="Q93" s="150"/>
      <c r="R93" s="150"/>
      <c r="S93" s="49"/>
      <c r="T93" s="52"/>
      <c r="U93" s="49"/>
      <c r="V93" s="149"/>
      <c r="W93" s="150"/>
      <c r="X93" s="150"/>
      <c r="Y93" s="150"/>
      <c r="Z93" s="150"/>
      <c r="AA93" s="49"/>
      <c r="AB93" s="52"/>
      <c r="AC93" s="21"/>
      <c r="AD93" s="21"/>
      <c r="AE93" s="21"/>
      <c r="AF93" s="49"/>
      <c r="AG93" s="21"/>
      <c r="AH93" s="21"/>
      <c r="AI93" s="21"/>
      <c r="AK93" s="21"/>
      <c r="AL93" s="21"/>
      <c r="AM93" s="21"/>
      <c r="AO93" s="80"/>
      <c r="AP93" s="80"/>
      <c r="AQ93" s="80"/>
      <c r="AR93" s="80"/>
      <c r="AS93" s="80"/>
    </row>
    <row r="94" spans="1:45" s="50" customFormat="1" ht="12.75" customHeight="1" x14ac:dyDescent="0.2">
      <c r="C94" s="153" t="s">
        <v>37</v>
      </c>
      <c r="D94" s="154"/>
      <c r="E94" s="155"/>
      <c r="F94" s="66" t="e">
        <f>AVERAGE(F92,H92)</f>
        <v>#DIV/0!</v>
      </c>
      <c r="G94" s="66"/>
      <c r="H94" s="66" t="e">
        <f>AVERAGE(H92)</f>
        <v>#DIV/0!</v>
      </c>
      <c r="I94" s="66"/>
      <c r="J94" s="66" t="e">
        <f>AVERAGE(L92)</f>
        <v>#DIV/0!</v>
      </c>
      <c r="K94" s="66"/>
      <c r="L94" s="66" t="e">
        <f>AVERAGE(N92)</f>
        <v>#DIV/0!</v>
      </c>
      <c r="M94" s="66"/>
      <c r="N94" s="66" t="e">
        <f>AVERAGE(P92)</f>
        <v>#DIV/0!</v>
      </c>
      <c r="O94" s="66"/>
      <c r="P94" s="66" t="e">
        <f>AVERAGE(R92,T92)</f>
        <v>#DIV/0!</v>
      </c>
      <c r="Q94" s="66"/>
      <c r="R94" s="66" t="e">
        <f>AVERAGE(V92,X92,Z92)</f>
        <v>#DIV/0!</v>
      </c>
      <c r="S94" s="66"/>
      <c r="T94" s="66" t="e">
        <f>AVERAGE(AB92,AD92,AF92)</f>
        <v>#DIV/0!</v>
      </c>
      <c r="U94" s="66"/>
      <c r="V94" s="66" t="e">
        <f>AVERAGE(AH92)</f>
        <v>#DIV/0!</v>
      </c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K94" s="21"/>
      <c r="AL94" s="21"/>
      <c r="AM94" s="21"/>
      <c r="AO94" s="80"/>
      <c r="AP94" s="80"/>
      <c r="AQ94" s="80"/>
      <c r="AR94" s="80"/>
      <c r="AS94" s="80"/>
    </row>
    <row r="95" spans="1:45" s="50" customFormat="1" ht="12.75" customHeight="1" x14ac:dyDescent="0.2">
      <c r="C95" s="87"/>
      <c r="D95" s="21"/>
      <c r="E95" s="21"/>
      <c r="F95" s="51"/>
      <c r="G95" s="21"/>
      <c r="H95" s="21"/>
      <c r="I95" s="21"/>
      <c r="J95" s="21"/>
      <c r="K95" s="21"/>
      <c r="L95" s="21"/>
      <c r="M95" s="49"/>
      <c r="N95" s="52"/>
      <c r="O95" s="49"/>
      <c r="P95" s="49"/>
      <c r="Q95" s="49"/>
      <c r="R95" s="49"/>
      <c r="S95" s="49"/>
      <c r="T95" s="52"/>
      <c r="U95" s="49"/>
      <c r="V95" s="52"/>
      <c r="W95" s="49"/>
      <c r="X95" s="49"/>
      <c r="Y95" s="49"/>
      <c r="Z95" s="49"/>
      <c r="AA95" s="49"/>
      <c r="AB95" s="52"/>
      <c r="AC95" s="21"/>
      <c r="AD95" s="21"/>
      <c r="AE95" s="21"/>
      <c r="AF95" s="49"/>
      <c r="AG95" s="21"/>
      <c r="AH95" s="21"/>
      <c r="AI95" s="21"/>
      <c r="AK95" s="21"/>
      <c r="AL95" s="21"/>
      <c r="AM95" s="21"/>
      <c r="AO95" s="80"/>
      <c r="AP95" s="80"/>
      <c r="AQ95" s="80"/>
      <c r="AR95" s="80"/>
      <c r="AS95" s="80"/>
    </row>
    <row r="96" spans="1:45" ht="12.75" customHeight="1" x14ac:dyDescent="0.2">
      <c r="C96" s="153" t="s">
        <v>28</v>
      </c>
      <c r="D96" s="154"/>
      <c r="E96" s="155"/>
      <c r="F96" s="66" t="e">
        <f>AVERAGE(F92,H92,J92)</f>
        <v>#DIV/0!</v>
      </c>
      <c r="G96" s="67"/>
      <c r="H96" s="66" t="e">
        <f>AVERAGE(L92,N92)</f>
        <v>#DIV/0!</v>
      </c>
      <c r="I96" s="66"/>
      <c r="J96" s="66" t="e">
        <f>AVERAGE(P92,R92,T92)</f>
        <v>#DIV/0!</v>
      </c>
      <c r="K96" s="66"/>
      <c r="L96" s="66" t="e">
        <f>AVERAGE(V92,X92,Z92)</f>
        <v>#DIV/0!</v>
      </c>
      <c r="M96" s="68"/>
      <c r="N96" s="66" t="e">
        <f>AVERAGE(AB92,AD92)</f>
        <v>#DIV/0!</v>
      </c>
      <c r="O96" s="66"/>
      <c r="P96" s="66" t="e">
        <f>AVERAGE(AF92,AH92)</f>
        <v>#DIV/0!</v>
      </c>
      <c r="Q96" s="72"/>
      <c r="R96" s="72"/>
      <c r="S96" s="72"/>
      <c r="T96" s="72"/>
      <c r="U96" s="72"/>
      <c r="V96" s="72"/>
      <c r="W96" s="103"/>
      <c r="X96" s="104"/>
      <c r="Y96" s="105"/>
      <c r="Z96" s="104"/>
      <c r="AA96" s="105"/>
      <c r="AB96" s="104"/>
      <c r="AC96" s="105"/>
      <c r="AD96" s="104"/>
      <c r="AE96" s="50"/>
      <c r="AF96" s="100"/>
    </row>
    <row r="97" spans="3:30" ht="12.75" customHeight="1" x14ac:dyDescent="0.2">
      <c r="C97" s="69"/>
      <c r="D97" s="69"/>
      <c r="E97" s="70"/>
      <c r="F97" s="141"/>
      <c r="G97" s="141"/>
      <c r="H97" s="141"/>
      <c r="I97" s="71"/>
      <c r="J97" s="70"/>
      <c r="K97" s="70"/>
      <c r="L97" s="70"/>
      <c r="M97" s="70"/>
      <c r="N97" s="70"/>
      <c r="O97" s="70"/>
      <c r="P97" s="73"/>
      <c r="Q97" s="73"/>
      <c r="R97" s="73"/>
      <c r="S97" s="73"/>
      <c r="T97" s="73"/>
      <c r="U97" s="73"/>
      <c r="V97" s="73"/>
      <c r="W97" s="65"/>
      <c r="X97" s="65"/>
    </row>
    <row r="98" spans="3:30" ht="12.75" customHeight="1" x14ac:dyDescent="0.2">
      <c r="C98" s="153" t="s">
        <v>35</v>
      </c>
      <c r="D98" s="154"/>
      <c r="E98" s="155"/>
      <c r="F98" s="66" t="e">
        <f>AVERAGE(F92,J92,L92,N92,R92,T92,AB92,AD92)</f>
        <v>#DIV/0!</v>
      </c>
      <c r="G98" s="67"/>
      <c r="H98" s="66" t="e">
        <f>AVERAGE(H92,AF92,AH92)</f>
        <v>#DIV/0!</v>
      </c>
      <c r="I98" s="66"/>
      <c r="J98" s="66" t="e">
        <f>AVERAGE(P92,V92,X92,Z92)</f>
        <v>#DIV/0!</v>
      </c>
      <c r="K98" s="72"/>
      <c r="L98" s="72"/>
      <c r="M98" s="73"/>
      <c r="N98" s="72"/>
      <c r="O98" s="72"/>
      <c r="P98" s="72"/>
      <c r="Q98" s="73"/>
      <c r="R98" s="72"/>
      <c r="S98" s="73"/>
      <c r="T98" s="72"/>
      <c r="U98" s="73"/>
      <c r="V98" s="72"/>
      <c r="W98" s="110"/>
      <c r="X98" s="72"/>
      <c r="Y98" s="99"/>
      <c r="Z98" s="100"/>
      <c r="AA98" s="99"/>
      <c r="AB98" s="100"/>
      <c r="AC98" s="50"/>
      <c r="AD98" s="100"/>
    </row>
  </sheetData>
  <sheetProtection password="88B8" sheet="1" scenarios="1" selectLockedCells="1"/>
  <dataConsolidate/>
  <mergeCells count="111">
    <mergeCell ref="C88:D88"/>
    <mergeCell ref="C89:D89"/>
    <mergeCell ref="C90:D90"/>
    <mergeCell ref="C91:E91"/>
    <mergeCell ref="C92:E92"/>
    <mergeCell ref="C98:E98"/>
    <mergeCell ref="C93:E93"/>
    <mergeCell ref="N93:R93"/>
    <mergeCell ref="V93:Z93"/>
    <mergeCell ref="C94:E94"/>
    <mergeCell ref="C96:E96"/>
    <mergeCell ref="F97:H97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F33:AM33"/>
    <mergeCell ref="AN33:AW33"/>
    <mergeCell ref="D36:E36"/>
    <mergeCell ref="D37:E37"/>
    <mergeCell ref="F39:AI39"/>
    <mergeCell ref="AJ39:AJ42"/>
    <mergeCell ref="AK39:AK42"/>
    <mergeCell ref="AL39:AL42"/>
    <mergeCell ref="AM39:AM42"/>
    <mergeCell ref="AN39:AN42"/>
    <mergeCell ref="AP39:AP42"/>
    <mergeCell ref="AQ39:AQ42"/>
    <mergeCell ref="AR39:AR42"/>
    <mergeCell ref="C42:D42"/>
    <mergeCell ref="D23:N23"/>
    <mergeCell ref="P23:AL25"/>
    <mergeCell ref="AM23:AN23"/>
    <mergeCell ref="D24:N25"/>
    <mergeCell ref="AM24:AN25"/>
    <mergeCell ref="D26:N28"/>
    <mergeCell ref="P26:AL28"/>
    <mergeCell ref="AM26:AN28"/>
    <mergeCell ref="D29:N31"/>
    <mergeCell ref="P29:AL30"/>
    <mergeCell ref="AM29:AN30"/>
    <mergeCell ref="P31:AL32"/>
    <mergeCell ref="AM31:AN32"/>
    <mergeCell ref="D32:N32"/>
    <mergeCell ref="C11:E11"/>
    <mergeCell ref="F11:H11"/>
    <mergeCell ref="C12:E12"/>
    <mergeCell ref="F12:H12"/>
    <mergeCell ref="B16:D16"/>
    <mergeCell ref="D17:N17"/>
    <mergeCell ref="P17:AL17"/>
    <mergeCell ref="AM17:AN17"/>
    <mergeCell ref="D18:N19"/>
    <mergeCell ref="P18:AL20"/>
    <mergeCell ref="AM18:AN18"/>
    <mergeCell ref="AM19:AN19"/>
    <mergeCell ref="D20:N20"/>
    <mergeCell ref="AM20:AN22"/>
    <mergeCell ref="D21:N21"/>
    <mergeCell ref="P21:AL22"/>
    <mergeCell ref="D22:N22"/>
    <mergeCell ref="C2:N2"/>
    <mergeCell ref="C3:N3"/>
    <mergeCell ref="C5:N5"/>
    <mergeCell ref="D7:H7"/>
    <mergeCell ref="N7:P7"/>
    <mergeCell ref="D8:H8"/>
    <mergeCell ref="D9:H9"/>
    <mergeCell ref="C10:E10"/>
    <mergeCell ref="F10:H10"/>
  </mergeCells>
  <conditionalFormatting sqref="AM92">
    <cfRule type="cellIs" dxfId="77" priority="7" stopIfTrue="1" operator="greaterThanOrEqual">
      <formula>3.95</formula>
    </cfRule>
    <cfRule type="cellIs" dxfId="76" priority="8" stopIfTrue="1" operator="between">
      <formula>2.05</formula>
      <formula>3.94</formula>
    </cfRule>
    <cfRule type="cellIs" dxfId="75" priority="9" stopIfTrue="1" operator="lessThanOrEqual">
      <formula>2</formula>
    </cfRule>
  </conditionalFormatting>
  <conditionalFormatting sqref="AM43:AM89">
    <cfRule type="cellIs" dxfId="74" priority="4" stopIfTrue="1" operator="greaterThanOrEqual">
      <formula>3.95</formula>
    </cfRule>
    <cfRule type="cellIs" dxfId="73" priority="5" stopIfTrue="1" operator="between">
      <formula>2.05</formula>
      <formula>3.94</formula>
    </cfRule>
    <cfRule type="cellIs" dxfId="72" priority="6" stopIfTrue="1" operator="lessThanOrEqual">
      <formula>2</formula>
    </cfRule>
  </conditionalFormatting>
  <conditionalFormatting sqref="F43:F89">
    <cfRule type="cellIs" dxfId="71" priority="10" stopIfTrue="1" operator="equal">
      <formula>$F$40</formula>
    </cfRule>
    <cfRule type="cellIs" dxfId="70" priority="11" stopIfTrue="1" operator="notEqual">
      <formula>$F$40</formula>
    </cfRule>
  </conditionalFormatting>
  <conditionalFormatting sqref="H43:H89">
    <cfRule type="cellIs" dxfId="69" priority="12" stopIfTrue="1" operator="equal">
      <formula>$H$40</formula>
    </cfRule>
    <cfRule type="cellIs" dxfId="68" priority="13" stopIfTrue="1" operator="notEqual">
      <formula>$H$40</formula>
    </cfRule>
  </conditionalFormatting>
  <conditionalFormatting sqref="J43:J89">
    <cfRule type="cellIs" dxfId="67" priority="14" stopIfTrue="1" operator="equal">
      <formula>$J$40</formula>
    </cfRule>
    <cfRule type="cellIs" dxfId="66" priority="15" stopIfTrue="1" operator="notEqual">
      <formula>$J$40</formula>
    </cfRule>
  </conditionalFormatting>
  <conditionalFormatting sqref="L43:L89">
    <cfRule type="cellIs" dxfId="65" priority="16" stopIfTrue="1" operator="equal">
      <formula>$L$40</formula>
    </cfRule>
    <cfRule type="cellIs" dxfId="64" priority="17" stopIfTrue="1" operator="notEqual">
      <formula>$L$40</formula>
    </cfRule>
  </conditionalFormatting>
  <conditionalFormatting sqref="N43:N89">
    <cfRule type="cellIs" dxfId="63" priority="18" stopIfTrue="1" operator="equal">
      <formula>$N$40</formula>
    </cfRule>
    <cfRule type="cellIs" dxfId="62" priority="19" stopIfTrue="1" operator="notEqual">
      <formula>$N$40</formula>
    </cfRule>
  </conditionalFormatting>
  <conditionalFormatting sqref="P43:P89">
    <cfRule type="cellIs" dxfId="61" priority="20" stopIfTrue="1" operator="notEqual">
      <formula>$P$40</formula>
    </cfRule>
    <cfRule type="cellIs" dxfId="60" priority="21" stopIfTrue="1" operator="equal">
      <formula>$P$40</formula>
    </cfRule>
  </conditionalFormatting>
  <conditionalFormatting sqref="R43:R89">
    <cfRule type="cellIs" dxfId="59" priority="22" stopIfTrue="1" operator="equal">
      <formula>$R$40</formula>
    </cfRule>
    <cfRule type="cellIs" dxfId="58" priority="23" stopIfTrue="1" operator="notEqual">
      <formula>$R$40</formula>
    </cfRule>
  </conditionalFormatting>
  <conditionalFormatting sqref="T43:T89">
    <cfRule type="cellIs" dxfId="57" priority="24" stopIfTrue="1" operator="equal">
      <formula>$T$40</formula>
    </cfRule>
    <cfRule type="cellIs" dxfId="56" priority="25" stopIfTrue="1" operator="notEqual">
      <formula>$T$40</formula>
    </cfRule>
  </conditionalFormatting>
  <conditionalFormatting sqref="V43:V89">
    <cfRule type="cellIs" dxfId="55" priority="26" stopIfTrue="1" operator="equal">
      <formula>$V$40</formula>
    </cfRule>
    <cfRule type="cellIs" dxfId="54" priority="27" stopIfTrue="1" operator="notEqual">
      <formula>$V$40</formula>
    </cfRule>
  </conditionalFormatting>
  <conditionalFormatting sqref="X43:X89">
    <cfRule type="cellIs" dxfId="53" priority="28" stopIfTrue="1" operator="equal">
      <formula>$X$40</formula>
    </cfRule>
    <cfRule type="cellIs" dxfId="52" priority="29" stopIfTrue="1" operator="notEqual">
      <formula>$X$40</formula>
    </cfRule>
  </conditionalFormatting>
  <conditionalFormatting sqref="Z43:Z89">
    <cfRule type="cellIs" dxfId="51" priority="30" stopIfTrue="1" operator="equal">
      <formula>$Z$40</formula>
    </cfRule>
    <cfRule type="cellIs" dxfId="50" priority="31" stopIfTrue="1" operator="notEqual">
      <formula>$Z$40</formula>
    </cfRule>
  </conditionalFormatting>
  <conditionalFormatting sqref="AB43:AB89">
    <cfRule type="cellIs" dxfId="49" priority="32" stopIfTrue="1" operator="equal">
      <formula>$AB$40</formula>
    </cfRule>
    <cfRule type="cellIs" dxfId="48" priority="33" stopIfTrue="1" operator="notEqual">
      <formula>$AB$40</formula>
    </cfRule>
  </conditionalFormatting>
  <conditionalFormatting sqref="AD43:AD89">
    <cfRule type="cellIs" dxfId="47" priority="34" stopIfTrue="1" operator="equal">
      <formula>$AD$40</formula>
    </cfRule>
    <cfRule type="cellIs" dxfId="46" priority="35" stopIfTrue="1" operator="notEqual">
      <formula>$AD$40</formula>
    </cfRule>
  </conditionalFormatting>
  <conditionalFormatting sqref="AF43:AF89">
    <cfRule type="cellIs" dxfId="45" priority="36" stopIfTrue="1" operator="equal">
      <formula>$AF$40</formula>
    </cfRule>
    <cfRule type="cellIs" dxfId="44" priority="37" stopIfTrue="1" operator="notEqual">
      <formula>$AF$40</formula>
    </cfRule>
  </conditionalFormatting>
  <conditionalFormatting sqref="AH43:AH89">
    <cfRule type="cellIs" dxfId="43" priority="38" stopIfTrue="1" operator="equal">
      <formula>$AH$40</formula>
    </cfRule>
    <cfRule type="cellIs" dxfId="42" priority="39" stopIfTrue="1" operator="notEqual">
      <formula>$AH$40</formula>
    </cfRule>
  </conditionalFormatting>
  <conditionalFormatting sqref="AL43:AL89">
    <cfRule type="cellIs" dxfId="41" priority="1" stopIfTrue="1" operator="lessThan">
      <formula>13.8</formula>
    </cfRule>
    <cfRule type="cellIs" dxfId="40" priority="2" stopIfTrue="1" operator="greaterThanOrEqual">
      <formula>250</formula>
    </cfRule>
    <cfRule type="cellIs" dxfId="39" priority="3" stopIfTrue="1" operator="lessThan">
      <formula>250</formula>
    </cfRule>
  </conditionalFormatting>
  <dataValidations count="5">
    <dataValidation type="list" allowBlank="1" showInputMessage="1" showErrorMessage="1" errorTitle="ERROR" error="SOLO SE ADMITEN LAS ALTERNATIVAS: A, B, C y D." sqref="F43:F89 H43:H89 AH43:AH89 AF43:AF89 AB43:AB89 AD43:AD89 Z43:Z89 X43:X89 V43:V89 T43:T89 R43:R89 P43:P89 N43:N89 L43:L89 J43:J89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43:E89">
      <formula1>$AW$14:$AW$15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3:W89">
      <formula1>0</formula1>
      <formula2>2.5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3:K89">
      <formula1>0</formula1>
      <formula2>3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AA43:AA89 Y43:Y89">
      <formula1>0</formula1>
      <formula2>2</formula2>
    </dataValidation>
  </dataValidations>
  <hyperlinks>
    <hyperlink ref="C3" r:id="rId1"/>
  </hyperlinks>
  <pageMargins left="0.14000000000000001" right="0.27" top="0.19" bottom="0.2" header="0.16" footer="0.28999999999999998"/>
  <pageSetup paperSize="258" scale="27" orientation="landscape" horizontalDpi="300" verticalDpi="300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indexed="14"/>
    <pageSetUpPr fitToPage="1"/>
  </sheetPr>
  <dimension ref="A2:BL98"/>
  <sheetViews>
    <sheetView showGridLines="0" topLeftCell="B1" zoomScale="90" zoomScaleNormal="90" workbookViewId="0">
      <pane xSplit="1" topLeftCell="C1" activePane="topRight" state="frozen"/>
      <selection activeCell="B1" sqref="B1"/>
      <selection pane="topRight" activeCell="N7" sqref="N7:P7"/>
    </sheetView>
  </sheetViews>
  <sheetFormatPr baseColWidth="10" defaultColWidth="9.140625" defaultRowHeight="12.75" customHeight="1" x14ac:dyDescent="0.2"/>
  <cols>
    <col min="1" max="1" width="9.5703125" hidden="1" customWidth="1"/>
    <col min="2" max="2" width="5.5703125" customWidth="1"/>
    <col min="3" max="3" width="9" customWidth="1"/>
    <col min="4" max="4" width="37.28515625" customWidth="1"/>
    <col min="5" max="5" width="15.140625" style="25" customWidth="1"/>
    <col min="6" max="6" width="5.42578125" customWidth="1"/>
    <col min="7" max="7" width="4.7109375" style="35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25" customWidth="1"/>
    <col min="15" max="15" width="4.7109375" style="25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style="25" customWidth="1"/>
    <col min="33" max="33" width="4.7109375" hidden="1" customWidth="1"/>
    <col min="34" max="34" width="5.42578125" customWidth="1"/>
    <col min="35" max="35" width="4.7109375" hidden="1" customWidth="1"/>
    <col min="36" max="36" width="7.85546875" customWidth="1"/>
    <col min="37" max="37" width="8" customWidth="1"/>
    <col min="38" max="38" width="14.85546875" hidden="1" customWidth="1"/>
    <col min="39" max="39" width="8.140625" customWidth="1"/>
    <col min="40" max="40" width="12" customWidth="1"/>
    <col min="41" max="41" width="0.5703125" style="75" customWidth="1"/>
    <col min="42" max="42" width="14.140625" style="75" customWidth="1"/>
    <col min="43" max="43" width="16.85546875" style="75" customWidth="1"/>
    <col min="44" max="44" width="14.140625" style="75" customWidth="1"/>
    <col min="45" max="45" width="0.5703125" style="75" customWidth="1"/>
    <col min="46" max="48" width="17.42578125" customWidth="1"/>
    <col min="49" max="49" width="13.42578125" customWidth="1"/>
    <col min="50" max="50" width="5.5703125" customWidth="1"/>
    <col min="57" max="57" width="5.42578125" customWidth="1"/>
    <col min="58" max="60" width="6.140625" customWidth="1"/>
    <col min="61" max="61" width="3" bestFit="1" customWidth="1"/>
    <col min="62" max="62" width="25" customWidth="1"/>
  </cols>
  <sheetData>
    <row r="2" spans="1:49" ht="12.75" customHeight="1" x14ac:dyDescent="0.2">
      <c r="C2" s="159" t="s">
        <v>23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28"/>
    </row>
    <row r="3" spans="1:49" ht="12.75" customHeight="1" x14ac:dyDescent="0.2">
      <c r="C3" s="183" t="s">
        <v>24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9"/>
    </row>
    <row r="4" spans="1:49" ht="12.75" customHeight="1" x14ac:dyDescent="0.2">
      <c r="C4" s="1"/>
      <c r="D4" s="1"/>
      <c r="E4" s="1"/>
      <c r="F4" s="1"/>
      <c r="G4" s="32"/>
      <c r="H4" s="1"/>
      <c r="I4" s="1"/>
      <c r="J4" s="1"/>
      <c r="K4" s="1"/>
      <c r="L4" s="1"/>
      <c r="M4" s="1"/>
      <c r="N4" s="1"/>
      <c r="O4" s="1"/>
    </row>
    <row r="5" spans="1:49" ht="12.75" customHeight="1" x14ac:dyDescent="0.2">
      <c r="C5" s="185" t="s">
        <v>68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"/>
    </row>
    <row r="6" spans="1:49" ht="12.75" customHeight="1" x14ac:dyDescent="0.2">
      <c r="C6" s="2"/>
      <c r="D6" s="2"/>
      <c r="E6" s="23"/>
      <c r="F6" s="2"/>
      <c r="G6" s="33"/>
      <c r="H6" s="2"/>
      <c r="I6" s="21"/>
      <c r="L6" s="2"/>
      <c r="M6" s="2"/>
      <c r="N6" s="23"/>
      <c r="O6" s="23"/>
      <c r="P6" s="2"/>
      <c r="Q6" s="21"/>
    </row>
    <row r="7" spans="1:49" ht="12.75" customHeight="1" x14ac:dyDescent="0.2">
      <c r="B7" s="3"/>
      <c r="C7" s="4" t="s">
        <v>17</v>
      </c>
      <c r="D7" s="160"/>
      <c r="E7" s="160"/>
      <c r="F7" s="160"/>
      <c r="G7" s="160"/>
      <c r="H7" s="160"/>
      <c r="I7" s="38"/>
      <c r="J7" s="63"/>
      <c r="K7" s="3"/>
      <c r="L7" s="7" t="s">
        <v>22</v>
      </c>
      <c r="M7" s="7"/>
      <c r="N7" s="161"/>
      <c r="O7" s="161"/>
      <c r="P7" s="161"/>
      <c r="Q7" s="40"/>
      <c r="R7" s="21"/>
      <c r="S7" s="21"/>
    </row>
    <row r="8" spans="1:49" ht="12.75" customHeight="1" x14ac:dyDescent="0.2">
      <c r="B8" s="3"/>
      <c r="C8" s="4" t="s">
        <v>1</v>
      </c>
      <c r="D8" s="162" t="s">
        <v>69</v>
      </c>
      <c r="E8" s="162"/>
      <c r="F8" s="162"/>
      <c r="G8" s="162"/>
      <c r="H8" s="162"/>
      <c r="I8" s="54"/>
      <c r="J8" s="82" t="s">
        <v>0</v>
      </c>
      <c r="K8" s="39"/>
      <c r="L8" s="41"/>
      <c r="M8" s="41"/>
      <c r="N8" s="41"/>
      <c r="O8" s="41"/>
      <c r="P8" s="42"/>
      <c r="Q8" s="43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5"/>
      <c r="AG8" s="44"/>
      <c r="AH8" s="44"/>
      <c r="AI8" s="44"/>
    </row>
    <row r="9" spans="1:49" ht="12.75" customHeight="1" x14ac:dyDescent="0.2">
      <c r="B9" s="3"/>
      <c r="C9" s="4" t="s">
        <v>6</v>
      </c>
      <c r="D9" s="163"/>
      <c r="E9" s="164"/>
      <c r="F9" s="164"/>
      <c r="G9" s="164"/>
      <c r="H9" s="165"/>
      <c r="I9" s="55"/>
      <c r="J9" s="82" t="s">
        <v>31</v>
      </c>
      <c r="K9" s="39"/>
      <c r="L9" s="45"/>
      <c r="M9" s="45"/>
      <c r="N9" s="45"/>
      <c r="O9" s="45"/>
      <c r="P9" s="46"/>
      <c r="Q9" s="4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5"/>
      <c r="AG9" s="44"/>
      <c r="AH9" s="44"/>
      <c r="AI9" s="44"/>
    </row>
    <row r="10" spans="1:49" ht="12.75" customHeight="1" x14ac:dyDescent="0.2">
      <c r="B10" s="3"/>
      <c r="C10" s="166" t="s">
        <v>11</v>
      </c>
      <c r="D10" s="167"/>
      <c r="E10" s="168"/>
      <c r="F10" s="169"/>
      <c r="G10" s="170"/>
      <c r="H10" s="171"/>
      <c r="I10" s="56"/>
      <c r="J10" s="82" t="s">
        <v>32</v>
      </c>
      <c r="K10" s="39"/>
      <c r="L10" s="45"/>
      <c r="M10" s="45"/>
      <c r="N10" s="45"/>
      <c r="O10" s="45"/>
      <c r="P10" s="46"/>
      <c r="Q10" s="46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5"/>
      <c r="AG10" s="44"/>
      <c r="AH10" s="44"/>
      <c r="AI10" s="44"/>
    </row>
    <row r="11" spans="1:49" ht="12.75" customHeight="1" x14ac:dyDescent="0.2">
      <c r="B11" s="3"/>
      <c r="C11" s="166" t="s">
        <v>9</v>
      </c>
      <c r="D11" s="167"/>
      <c r="E11" s="168"/>
      <c r="F11" s="172">
        <f>COUNTIF(E43:E89,"=P")</f>
        <v>0</v>
      </c>
      <c r="G11" s="173"/>
      <c r="H11" s="174"/>
      <c r="I11" s="57"/>
      <c r="J11" s="82" t="s">
        <v>33</v>
      </c>
      <c r="K11" s="39"/>
      <c r="L11" s="45"/>
      <c r="M11" s="45"/>
      <c r="N11" s="45"/>
      <c r="O11" s="45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5"/>
      <c r="AG11" s="44"/>
      <c r="AH11" s="44"/>
      <c r="AI11" s="44"/>
      <c r="AJ11" s="44"/>
      <c r="AK11" s="44"/>
      <c r="AL11" s="44"/>
      <c r="AM11" s="44"/>
      <c r="AN11" s="44"/>
      <c r="AO11" s="76"/>
      <c r="AP11" s="76"/>
      <c r="AQ11" s="76"/>
      <c r="AR11" s="76"/>
    </row>
    <row r="12" spans="1:49" ht="12.75" customHeight="1" x14ac:dyDescent="0.2">
      <c r="B12" s="3"/>
      <c r="C12" s="166" t="s">
        <v>15</v>
      </c>
      <c r="D12" s="167"/>
      <c r="E12" s="168"/>
      <c r="F12" s="172">
        <f>F10-F11</f>
        <v>0</v>
      </c>
      <c r="G12" s="173"/>
      <c r="H12" s="174"/>
      <c r="I12" s="57"/>
      <c r="J12" s="64"/>
      <c r="K12" s="39"/>
      <c r="L12" s="45"/>
      <c r="M12" s="45"/>
      <c r="N12" s="45"/>
      <c r="O12" s="45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5"/>
      <c r="AG12" s="44"/>
      <c r="AH12" s="44"/>
      <c r="AI12" s="44"/>
      <c r="AJ12" s="44"/>
      <c r="AK12" s="44"/>
      <c r="AL12" s="44"/>
      <c r="AM12" s="44"/>
      <c r="AN12" s="44"/>
      <c r="AO12" s="76"/>
      <c r="AP12" s="76"/>
      <c r="AQ12" s="76"/>
      <c r="AR12" s="76"/>
    </row>
    <row r="13" spans="1:49" ht="12.75" customHeight="1" x14ac:dyDescent="0.2">
      <c r="C13" s="9"/>
      <c r="D13" s="9"/>
      <c r="E13" s="24"/>
      <c r="F13" s="9"/>
      <c r="G13" s="34"/>
      <c r="H13" s="9"/>
      <c r="I13" s="21"/>
      <c r="L13" s="45"/>
      <c r="M13" s="45"/>
      <c r="N13" s="45"/>
      <c r="O13" s="45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  <c r="AG13" s="44"/>
      <c r="AH13" s="44"/>
      <c r="AI13" s="44"/>
      <c r="AJ13" s="44"/>
      <c r="AK13" s="44"/>
      <c r="AL13" s="44"/>
      <c r="AM13" s="44"/>
      <c r="AN13" s="44"/>
      <c r="AO13" s="76"/>
      <c r="AP13" s="76"/>
      <c r="AQ13" s="76"/>
      <c r="AR13" s="76"/>
      <c r="AW13" s="31"/>
    </row>
    <row r="14" spans="1:49" ht="12.75" customHeight="1" x14ac:dyDescent="0.2">
      <c r="AW14" s="58" t="s">
        <v>0</v>
      </c>
    </row>
    <row r="15" spans="1:49" ht="12.75" customHeight="1" x14ac:dyDescent="0.2">
      <c r="B15" s="2"/>
      <c r="C15" s="2"/>
      <c r="D15" s="2"/>
      <c r="AW15" s="58" t="s">
        <v>4</v>
      </c>
    </row>
    <row r="16" spans="1:49" ht="12.75" customHeight="1" x14ac:dyDescent="0.2">
      <c r="A16" s="3"/>
      <c r="B16" s="162" t="s">
        <v>44</v>
      </c>
      <c r="C16" s="162"/>
      <c r="D16" s="162"/>
      <c r="E16" s="26"/>
      <c r="F16" s="2"/>
      <c r="G16" s="33"/>
      <c r="H16" s="2"/>
      <c r="I16" s="2"/>
      <c r="J16" s="2"/>
      <c r="K16" s="2"/>
      <c r="L16" s="2"/>
      <c r="M16" s="2"/>
      <c r="N16" s="23"/>
      <c r="O16" s="23"/>
      <c r="P16" s="21"/>
      <c r="Q16" s="21"/>
      <c r="R16" s="21"/>
      <c r="S16" s="21"/>
      <c r="T16" s="21"/>
      <c r="U16" s="21"/>
      <c r="V16" s="21"/>
      <c r="W16" s="21"/>
      <c r="X16" s="21"/>
      <c r="Y16" s="21"/>
      <c r="AW16" s="44"/>
    </row>
    <row r="17" spans="1:44" ht="12.75" customHeight="1" x14ac:dyDescent="0.2">
      <c r="A17" s="3"/>
      <c r="B17" s="10" t="s">
        <v>2</v>
      </c>
      <c r="C17" s="11" t="s">
        <v>14</v>
      </c>
      <c r="D17" s="180" t="s">
        <v>13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48"/>
      <c r="P17" s="177" t="s">
        <v>29</v>
      </c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9"/>
      <c r="AM17" s="181" t="s">
        <v>34</v>
      </c>
      <c r="AN17" s="181"/>
      <c r="AO17" s="77"/>
      <c r="AP17" s="77"/>
      <c r="AQ17" s="77"/>
      <c r="AR17" s="77"/>
    </row>
    <row r="18" spans="1:44" x14ac:dyDescent="0.2">
      <c r="A18" s="3"/>
      <c r="B18" s="83">
        <v>1</v>
      </c>
      <c r="C18" s="84">
        <v>1</v>
      </c>
      <c r="D18" s="112" t="s">
        <v>46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106"/>
      <c r="P18" s="121" t="s">
        <v>53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3"/>
      <c r="AM18" s="130" t="s">
        <v>41</v>
      </c>
      <c r="AN18" s="131"/>
      <c r="AO18" s="77"/>
      <c r="AP18" s="77"/>
      <c r="AQ18" s="77"/>
      <c r="AR18" s="77"/>
    </row>
    <row r="19" spans="1:44" x14ac:dyDescent="0.2">
      <c r="A19" s="3"/>
      <c r="B19" s="83">
        <f>B18+1</f>
        <v>2</v>
      </c>
      <c r="C19" s="84">
        <v>1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106"/>
      <c r="P19" s="124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6"/>
      <c r="AM19" s="130" t="s">
        <v>42</v>
      </c>
      <c r="AN19" s="131"/>
      <c r="AO19" s="77"/>
      <c r="AP19" s="77"/>
      <c r="AQ19" s="77"/>
      <c r="AR19" s="77"/>
    </row>
    <row r="20" spans="1:44" ht="27" customHeight="1" x14ac:dyDescent="0.2">
      <c r="A20" s="3"/>
      <c r="B20" s="83">
        <f t="shared" ref="B20:B32" si="0">B19+1</f>
        <v>3</v>
      </c>
      <c r="C20" s="84">
        <v>1</v>
      </c>
      <c r="D20" s="138" t="s">
        <v>47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40"/>
      <c r="O20" s="106"/>
      <c r="P20" s="127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9"/>
      <c r="AM20" s="132" t="s">
        <v>41</v>
      </c>
      <c r="AN20" s="133"/>
      <c r="AO20" s="77"/>
      <c r="AP20" s="77"/>
      <c r="AQ20" s="77"/>
      <c r="AR20" s="77"/>
    </row>
    <row r="21" spans="1:44" x14ac:dyDescent="0.2">
      <c r="A21" s="3"/>
      <c r="B21" s="83">
        <f t="shared" si="0"/>
        <v>4</v>
      </c>
      <c r="C21" s="84">
        <v>1</v>
      </c>
      <c r="D21" s="138" t="s">
        <v>48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40"/>
      <c r="O21" s="106"/>
      <c r="P21" s="121" t="s">
        <v>54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3"/>
      <c r="AM21" s="134"/>
      <c r="AN21" s="135"/>
      <c r="AO21" s="77"/>
      <c r="AP21" s="77"/>
      <c r="AQ21" s="77"/>
      <c r="AR21" s="77"/>
    </row>
    <row r="22" spans="1:44" ht="24.75" customHeight="1" x14ac:dyDescent="0.2">
      <c r="A22" s="3"/>
      <c r="B22" s="83">
        <f t="shared" si="0"/>
        <v>5</v>
      </c>
      <c r="C22" s="84">
        <v>1</v>
      </c>
      <c r="D22" s="138" t="s">
        <v>49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40"/>
      <c r="O22" s="106"/>
      <c r="P22" s="127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9"/>
      <c r="AM22" s="136"/>
      <c r="AN22" s="137"/>
      <c r="AO22" s="77"/>
      <c r="AP22" s="77"/>
      <c r="AQ22" s="77"/>
      <c r="AR22" s="77"/>
    </row>
    <row r="23" spans="1:44" x14ac:dyDescent="0.2">
      <c r="A23" s="3"/>
      <c r="B23" s="83">
        <f t="shared" si="0"/>
        <v>6</v>
      </c>
      <c r="C23" s="84">
        <v>1</v>
      </c>
      <c r="D23" s="138" t="s">
        <v>50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06"/>
      <c r="P23" s="121" t="s">
        <v>55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3"/>
      <c r="AM23" s="130" t="s">
        <v>59</v>
      </c>
      <c r="AN23" s="131"/>
      <c r="AO23" s="77"/>
      <c r="AP23" s="77"/>
      <c r="AQ23" s="77"/>
      <c r="AR23" s="77"/>
    </row>
    <row r="24" spans="1:44" x14ac:dyDescent="0.2">
      <c r="A24" s="3"/>
      <c r="B24" s="83">
        <f t="shared" si="0"/>
        <v>7</v>
      </c>
      <c r="C24" s="84">
        <v>1</v>
      </c>
      <c r="D24" s="112" t="s">
        <v>51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106"/>
      <c r="P24" s="124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6"/>
      <c r="AM24" s="132" t="s">
        <v>41</v>
      </c>
      <c r="AN24" s="133"/>
      <c r="AO24" s="78"/>
      <c r="AP24" s="78"/>
      <c r="AQ24" s="78"/>
      <c r="AR24" s="78"/>
    </row>
    <row r="25" spans="1:44" x14ac:dyDescent="0.2">
      <c r="A25" s="3"/>
      <c r="B25" s="83">
        <f t="shared" si="0"/>
        <v>8</v>
      </c>
      <c r="C25" s="107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20"/>
      <c r="O25" s="106"/>
      <c r="P25" s="127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9"/>
      <c r="AM25" s="136"/>
      <c r="AN25" s="137"/>
      <c r="AO25" s="78"/>
      <c r="AP25" s="78"/>
      <c r="AQ25" s="78"/>
      <c r="AR25" s="78"/>
    </row>
    <row r="26" spans="1:44" x14ac:dyDescent="0.2">
      <c r="A26" s="3"/>
      <c r="B26" s="83">
        <f t="shared" si="0"/>
        <v>9</v>
      </c>
      <c r="C26" s="84">
        <v>1</v>
      </c>
      <c r="D26" s="112" t="s">
        <v>52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106"/>
      <c r="P26" s="121" t="s">
        <v>56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3"/>
      <c r="AM26" s="132" t="s">
        <v>59</v>
      </c>
      <c r="AN26" s="133"/>
      <c r="AO26" s="78"/>
      <c r="AP26" s="78"/>
      <c r="AQ26" s="78"/>
      <c r="AR26" s="78"/>
    </row>
    <row r="27" spans="1:44" x14ac:dyDescent="0.2">
      <c r="A27" s="3"/>
      <c r="B27" s="83">
        <f t="shared" si="0"/>
        <v>10</v>
      </c>
      <c r="C27" s="84">
        <v>1</v>
      </c>
      <c r="D27" s="115"/>
      <c r="E27" s="116"/>
      <c r="F27" s="116"/>
      <c r="G27" s="116"/>
      <c r="H27" s="116"/>
      <c r="I27" s="116"/>
      <c r="J27" s="116"/>
      <c r="K27" s="116"/>
      <c r="L27" s="116"/>
      <c r="M27" s="116"/>
      <c r="N27" s="117"/>
      <c r="O27" s="106"/>
      <c r="P27" s="124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6"/>
      <c r="AM27" s="134"/>
      <c r="AN27" s="135"/>
      <c r="AO27" s="78"/>
      <c r="AP27" s="78"/>
      <c r="AQ27" s="78"/>
      <c r="AR27" s="78"/>
    </row>
    <row r="28" spans="1:44" x14ac:dyDescent="0.2">
      <c r="A28" s="3"/>
      <c r="B28" s="83">
        <f t="shared" si="0"/>
        <v>11</v>
      </c>
      <c r="C28" s="84">
        <v>1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20"/>
      <c r="O28" s="106"/>
      <c r="P28" s="127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9"/>
      <c r="AM28" s="136"/>
      <c r="AN28" s="137"/>
      <c r="AO28" s="78"/>
      <c r="AP28" s="78"/>
      <c r="AQ28" s="78"/>
      <c r="AR28" s="78"/>
    </row>
    <row r="29" spans="1:44" x14ac:dyDescent="0.2">
      <c r="A29" s="3"/>
      <c r="B29" s="83">
        <f t="shared" si="0"/>
        <v>12</v>
      </c>
      <c r="C29" s="84">
        <v>1</v>
      </c>
      <c r="D29" s="112" t="s">
        <v>60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06"/>
      <c r="P29" s="121" t="s">
        <v>57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3"/>
      <c r="AM29" s="132" t="s">
        <v>41</v>
      </c>
      <c r="AN29" s="133"/>
      <c r="AO29" s="78"/>
      <c r="AP29" s="78"/>
      <c r="AQ29" s="78"/>
      <c r="AR29" s="78"/>
    </row>
    <row r="30" spans="1:44" ht="63" customHeight="1" x14ac:dyDescent="0.2">
      <c r="A30" s="3"/>
      <c r="B30" s="83">
        <f t="shared" si="0"/>
        <v>13</v>
      </c>
      <c r="C30" s="84">
        <v>1</v>
      </c>
      <c r="D30" s="115"/>
      <c r="E30" s="116"/>
      <c r="F30" s="116"/>
      <c r="G30" s="116"/>
      <c r="H30" s="116"/>
      <c r="I30" s="116"/>
      <c r="J30" s="116"/>
      <c r="K30" s="116"/>
      <c r="L30" s="116"/>
      <c r="M30" s="116"/>
      <c r="N30" s="117"/>
      <c r="O30" s="106"/>
      <c r="P30" s="127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9"/>
      <c r="AM30" s="136"/>
      <c r="AN30" s="137"/>
      <c r="AO30" s="49"/>
      <c r="AP30" s="49"/>
      <c r="AQ30" s="49"/>
      <c r="AR30" s="49"/>
    </row>
    <row r="31" spans="1:44" x14ac:dyDescent="0.2">
      <c r="A31" s="3"/>
      <c r="B31" s="83">
        <f t="shared" si="0"/>
        <v>14</v>
      </c>
      <c r="C31" s="84">
        <v>1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20"/>
      <c r="O31" s="106"/>
      <c r="P31" s="121" t="s">
        <v>58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3"/>
      <c r="AM31" s="132" t="s">
        <v>42</v>
      </c>
      <c r="AN31" s="133"/>
      <c r="AO31" s="49"/>
      <c r="AP31" s="49"/>
      <c r="AQ31" s="49"/>
      <c r="AR31" s="49"/>
    </row>
    <row r="32" spans="1:44" ht="38.25" customHeight="1" x14ac:dyDescent="0.2">
      <c r="A32" s="3"/>
      <c r="B32" s="83">
        <f t="shared" si="0"/>
        <v>15</v>
      </c>
      <c r="C32" s="84">
        <v>1</v>
      </c>
      <c r="D32" s="138" t="s">
        <v>61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40"/>
      <c r="O32" s="106"/>
      <c r="P32" s="127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9"/>
      <c r="AM32" s="136"/>
      <c r="AN32" s="137"/>
      <c r="AO32" s="49"/>
      <c r="AP32" s="49"/>
      <c r="AQ32" s="49"/>
      <c r="AR32" s="49"/>
    </row>
    <row r="33" spans="1:49" ht="12.75" customHeight="1" x14ac:dyDescent="0.2">
      <c r="A33" s="3"/>
      <c r="B33" s="5" t="s">
        <v>20</v>
      </c>
      <c r="C33" s="5">
        <f>SUM(C18:C32)</f>
        <v>15</v>
      </c>
      <c r="D33" s="12"/>
      <c r="E33" s="24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</row>
    <row r="34" spans="1:49" ht="12.75" customHeight="1" x14ac:dyDescent="0.2">
      <c r="B34" s="9"/>
      <c r="C34" s="9"/>
    </row>
    <row r="35" spans="1:49" ht="12.75" customHeight="1" x14ac:dyDescent="0.2">
      <c r="D35" s="2"/>
      <c r="E35" s="23"/>
      <c r="F35" s="92">
        <v>250</v>
      </c>
      <c r="G35" s="93"/>
      <c r="H35" s="94">
        <f>F35/F37</f>
        <v>27.777777777777779</v>
      </c>
    </row>
    <row r="36" spans="1:49" ht="12.75" customHeight="1" x14ac:dyDescent="0.2">
      <c r="C36" s="3"/>
      <c r="D36" s="144" t="s">
        <v>7</v>
      </c>
      <c r="E36" s="145"/>
      <c r="F36" s="5">
        <f>C33</f>
        <v>15</v>
      </c>
      <c r="G36" s="36"/>
      <c r="H36" s="21"/>
      <c r="I36" s="21"/>
    </row>
    <row r="37" spans="1:49" ht="12.75" customHeight="1" x14ac:dyDescent="0.2">
      <c r="C37" s="3"/>
      <c r="D37" s="144" t="s">
        <v>10</v>
      </c>
      <c r="E37" s="145"/>
      <c r="F37" s="5">
        <f>F36*0.6</f>
        <v>9</v>
      </c>
      <c r="G37" s="36"/>
      <c r="H37" s="21"/>
      <c r="I37" s="21"/>
    </row>
    <row r="38" spans="1:49" ht="12.75" customHeight="1" x14ac:dyDescent="0.2">
      <c r="D38" s="9"/>
      <c r="E38" s="24"/>
      <c r="F38" s="13"/>
      <c r="G38" s="33"/>
      <c r="H38" s="2"/>
      <c r="I38" s="2"/>
      <c r="J38" s="2"/>
      <c r="K38" s="2"/>
      <c r="L38" s="2"/>
      <c r="M38" s="2"/>
      <c r="N38" s="23"/>
      <c r="O38" s="2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3"/>
      <c r="AG38" s="2"/>
      <c r="AH38" s="2"/>
      <c r="AI38" s="2"/>
      <c r="AJ38" s="2"/>
      <c r="AK38" s="2"/>
      <c r="AL38" s="2"/>
      <c r="AM38" s="2"/>
      <c r="AN38" s="2"/>
      <c r="AO38" s="21"/>
      <c r="AP38" s="21"/>
      <c r="AQ38" s="21"/>
      <c r="AR38" s="21"/>
    </row>
    <row r="39" spans="1:49" ht="12.75" customHeight="1" x14ac:dyDescent="0.2">
      <c r="B39" s="21"/>
      <c r="C39" s="21"/>
      <c r="D39" s="21"/>
      <c r="E39" s="60"/>
      <c r="F39" s="182" t="s">
        <v>21</v>
      </c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46" t="s">
        <v>26</v>
      </c>
      <c r="AK39" s="146" t="s">
        <v>27</v>
      </c>
      <c r="AL39" s="197" t="s">
        <v>36</v>
      </c>
      <c r="AM39" s="192" t="s">
        <v>18</v>
      </c>
      <c r="AN39" s="189" t="s">
        <v>16</v>
      </c>
      <c r="AO39" s="79"/>
      <c r="AP39" s="186" t="s">
        <v>62</v>
      </c>
      <c r="AQ39" s="186" t="s">
        <v>63</v>
      </c>
      <c r="AR39" s="186" t="s">
        <v>64</v>
      </c>
      <c r="AS39" s="8"/>
    </row>
    <row r="40" spans="1:49" ht="16.5" hidden="1" customHeight="1" x14ac:dyDescent="0.2">
      <c r="B40" s="21"/>
      <c r="C40" s="21"/>
      <c r="D40" s="21"/>
      <c r="E40" s="61" t="s">
        <v>30</v>
      </c>
      <c r="F40" s="108" t="s">
        <v>32</v>
      </c>
      <c r="G40" s="108"/>
      <c r="H40" s="108" t="s">
        <v>0</v>
      </c>
      <c r="I40" s="108"/>
      <c r="J40" s="108" t="s">
        <v>32</v>
      </c>
      <c r="K40" s="108"/>
      <c r="L40" s="108" t="s">
        <v>0</v>
      </c>
      <c r="M40" s="108"/>
      <c r="N40" s="108" t="s">
        <v>0</v>
      </c>
      <c r="O40" s="108"/>
      <c r="P40" s="108" t="s">
        <v>0</v>
      </c>
      <c r="Q40" s="108"/>
      <c r="R40" s="108" t="s">
        <v>0</v>
      </c>
      <c r="S40" s="108"/>
      <c r="T40" s="108" t="s">
        <v>31</v>
      </c>
      <c r="U40" s="108"/>
      <c r="V40" s="108" t="s">
        <v>31</v>
      </c>
      <c r="W40" s="108"/>
      <c r="X40" s="108" t="s">
        <v>0</v>
      </c>
      <c r="Y40" s="108"/>
      <c r="Z40" s="108" t="s">
        <v>32</v>
      </c>
      <c r="AA40" s="108"/>
      <c r="AB40" s="108" t="s">
        <v>32</v>
      </c>
      <c r="AC40" s="108"/>
      <c r="AD40" s="108" t="s">
        <v>0</v>
      </c>
      <c r="AE40" s="108"/>
      <c r="AF40" s="108" t="s">
        <v>32</v>
      </c>
      <c r="AG40" s="108"/>
      <c r="AH40" s="108" t="s">
        <v>0</v>
      </c>
      <c r="AI40" s="7"/>
      <c r="AJ40" s="147"/>
      <c r="AK40" s="147"/>
      <c r="AL40" s="198"/>
      <c r="AM40" s="193"/>
      <c r="AN40" s="190"/>
      <c r="AO40" s="79"/>
      <c r="AP40" s="187"/>
      <c r="AQ40" s="187"/>
      <c r="AR40" s="187"/>
      <c r="AS40" s="8"/>
    </row>
    <row r="41" spans="1:49" ht="16.5" hidden="1" customHeight="1" x14ac:dyDescent="0.2">
      <c r="B41" s="2"/>
      <c r="C41" s="2"/>
      <c r="D41" s="2"/>
      <c r="E41" s="61"/>
      <c r="F41" s="108">
        <v>1</v>
      </c>
      <c r="G41" s="108"/>
      <c r="H41" s="108">
        <v>1</v>
      </c>
      <c r="I41" s="108"/>
      <c r="J41" s="108">
        <v>1</v>
      </c>
      <c r="K41" s="108"/>
      <c r="L41" s="108">
        <v>1</v>
      </c>
      <c r="M41" s="108"/>
      <c r="N41" s="108">
        <v>1</v>
      </c>
      <c r="O41" s="108"/>
      <c r="P41" s="108">
        <v>1</v>
      </c>
      <c r="Q41" s="108"/>
      <c r="R41" s="108">
        <v>1</v>
      </c>
      <c r="S41" s="108"/>
      <c r="T41" s="108">
        <v>1</v>
      </c>
      <c r="U41" s="108"/>
      <c r="V41" s="108">
        <v>1</v>
      </c>
      <c r="W41" s="108"/>
      <c r="X41" s="108">
        <v>1</v>
      </c>
      <c r="Y41" s="108"/>
      <c r="Z41" s="108">
        <v>1</v>
      </c>
      <c r="AA41" s="108"/>
      <c r="AB41" s="108">
        <v>1</v>
      </c>
      <c r="AC41" s="108"/>
      <c r="AD41" s="108">
        <v>1</v>
      </c>
      <c r="AE41" s="108"/>
      <c r="AF41" s="108">
        <v>1</v>
      </c>
      <c r="AG41" s="108"/>
      <c r="AH41" s="108">
        <v>1</v>
      </c>
      <c r="AI41" s="7"/>
      <c r="AJ41" s="147"/>
      <c r="AK41" s="147"/>
      <c r="AL41" s="198"/>
      <c r="AM41" s="193"/>
      <c r="AN41" s="190"/>
      <c r="AO41" s="79"/>
      <c r="AP41" s="187"/>
      <c r="AQ41" s="187"/>
      <c r="AR41" s="187"/>
      <c r="AS41" s="8"/>
    </row>
    <row r="42" spans="1:49" ht="38.25" customHeight="1" x14ac:dyDescent="0.2">
      <c r="A42" s="3"/>
      <c r="B42" s="20" t="s">
        <v>8</v>
      </c>
      <c r="C42" s="195" t="s">
        <v>12</v>
      </c>
      <c r="D42" s="195"/>
      <c r="E42" s="53" t="s">
        <v>25</v>
      </c>
      <c r="F42" s="30">
        <v>1</v>
      </c>
      <c r="G42" s="59"/>
      <c r="H42" s="30">
        <v>2</v>
      </c>
      <c r="I42" s="30"/>
      <c r="J42" s="30">
        <v>3</v>
      </c>
      <c r="K42" s="30"/>
      <c r="L42" s="30">
        <v>4</v>
      </c>
      <c r="M42" s="30"/>
      <c r="N42" s="30">
        <v>5</v>
      </c>
      <c r="O42" s="30"/>
      <c r="P42" s="30">
        <v>6</v>
      </c>
      <c r="Q42" s="30"/>
      <c r="R42" s="30">
        <v>7</v>
      </c>
      <c r="S42" s="30"/>
      <c r="T42" s="30">
        <v>8</v>
      </c>
      <c r="U42" s="30"/>
      <c r="V42" s="30">
        <v>9</v>
      </c>
      <c r="W42" s="30"/>
      <c r="X42" s="30">
        <v>10</v>
      </c>
      <c r="Y42" s="30"/>
      <c r="Z42" s="30">
        <v>11</v>
      </c>
      <c r="AA42" s="30"/>
      <c r="AB42" s="30">
        <v>12</v>
      </c>
      <c r="AC42" s="30"/>
      <c r="AD42" s="30">
        <v>13</v>
      </c>
      <c r="AE42" s="30"/>
      <c r="AF42" s="30">
        <v>14</v>
      </c>
      <c r="AG42" s="30"/>
      <c r="AH42" s="30">
        <v>15</v>
      </c>
      <c r="AI42" s="30"/>
      <c r="AJ42" s="148"/>
      <c r="AK42" s="148"/>
      <c r="AL42" s="199"/>
      <c r="AM42" s="194"/>
      <c r="AN42" s="191"/>
      <c r="AO42" s="79"/>
      <c r="AP42" s="188"/>
      <c r="AQ42" s="188"/>
      <c r="AR42" s="188"/>
      <c r="AS42" s="8"/>
    </row>
    <row r="43" spans="1:49" ht="12.75" customHeight="1" x14ac:dyDescent="0.2">
      <c r="A43" s="3"/>
      <c r="B43" s="5">
        <v>1</v>
      </c>
      <c r="C43" s="142"/>
      <c r="D43" s="143"/>
      <c r="E43" s="22"/>
      <c r="F43" s="85"/>
      <c r="G43" s="86">
        <f>IF(F43=$F$40,$F$41,0)</f>
        <v>0</v>
      </c>
      <c r="H43" s="85"/>
      <c r="I43" s="86">
        <f>IF(H43=$H$40,$H$41,0)</f>
        <v>0</v>
      </c>
      <c r="J43" s="85"/>
      <c r="K43" s="86">
        <f>IF(J43=$J$40,$J$41,0)</f>
        <v>0</v>
      </c>
      <c r="L43" s="85"/>
      <c r="M43" s="86">
        <f>IF(L43=$L$40,$L$41,0)</f>
        <v>0</v>
      </c>
      <c r="N43" s="85"/>
      <c r="O43" s="86">
        <f>IF(N43=$N$40,$N$41,0)</f>
        <v>0</v>
      </c>
      <c r="P43" s="85"/>
      <c r="Q43" s="86">
        <f>IF(P43=$P$40,$P$41,0)</f>
        <v>0</v>
      </c>
      <c r="R43" s="85"/>
      <c r="S43" s="86">
        <f>IF(R43=$R$40,$R$41,0)</f>
        <v>0</v>
      </c>
      <c r="T43" s="85"/>
      <c r="U43" s="86">
        <f>IF(T43=$T$40,$T$41,0)</f>
        <v>0</v>
      </c>
      <c r="V43" s="85"/>
      <c r="W43" s="86">
        <f>IF(V43=$V$40,$V$41,0)</f>
        <v>0</v>
      </c>
      <c r="X43" s="85"/>
      <c r="Y43" s="86">
        <f>IF(X43=$X$40,$X$41,0)</f>
        <v>0</v>
      </c>
      <c r="Z43" s="85"/>
      <c r="AA43" s="86">
        <f>IF(Z43=$Z$40,$Z$41,0)</f>
        <v>0</v>
      </c>
      <c r="AB43" s="85"/>
      <c r="AC43" s="86">
        <f>IF(AB43=$AB$40,$AB$41,0)</f>
        <v>0</v>
      </c>
      <c r="AD43" s="85"/>
      <c r="AE43" s="86">
        <f>IF(AD43=$AD$40,$AD$41,0)</f>
        <v>0</v>
      </c>
      <c r="AF43" s="85"/>
      <c r="AG43" s="86">
        <f>IF(AF43=$AF$40,$AF$41,0)</f>
        <v>0</v>
      </c>
      <c r="AH43" s="85"/>
      <c r="AI43" s="86">
        <f>IF(AH43=$AH$40,$AH$41,0)</f>
        <v>0</v>
      </c>
      <c r="AJ43" s="5">
        <f t="shared" ref="AJ43:AJ89" si="1">IF((E43="P"),SUM(F43:AI43),0)</f>
        <v>0</v>
      </c>
      <c r="AK43" s="14">
        <f t="shared" ref="AK43:AK89" si="2">(AJ43*100)/F$36</f>
        <v>0</v>
      </c>
      <c r="AL43" s="91">
        <f>AJ43*$H$35</f>
        <v>0</v>
      </c>
      <c r="AM43" s="15">
        <f>IF(AJ43&gt;=F$37,0.5*AJ43-0.5,0.222222*AJ43+2)</f>
        <v>2</v>
      </c>
      <c r="AN43" s="5">
        <f>IF($E$43:$E$89="P",IF(AND((AK43&lt;50),(AK43&gt;=0)),"INICIAL",IF(AND((AK43&lt;80),(AK43&gt;49)),"INTERMEDIO",IF(AND((AK43&lt;=100),(AK43&gt;79)),"AVANZADO"))),0)</f>
        <v>0</v>
      </c>
      <c r="AO43" s="74"/>
      <c r="AP43" s="5">
        <f>IF(AL43:AL89&lt;"49",COUNTIF($AN$43:$AN$89,"INICIAL"))</f>
        <v>0</v>
      </c>
      <c r="AQ43" s="5">
        <f>COUNTIF($AN$43:$AN$89,"INTERMEDIO")</f>
        <v>0</v>
      </c>
      <c r="AR43" s="5">
        <f>COUNTIF($AN$43:$AN$89,"AVANZADO")</f>
        <v>0</v>
      </c>
      <c r="AS43" s="8"/>
    </row>
    <row r="44" spans="1:49" ht="12.75" customHeight="1" x14ac:dyDescent="0.2">
      <c r="A44" s="3"/>
      <c r="B44" s="5">
        <v>2</v>
      </c>
      <c r="C44" s="142"/>
      <c r="D44" s="143"/>
      <c r="E44" s="22"/>
      <c r="F44" s="85"/>
      <c r="G44" s="86">
        <f t="shared" ref="G44:G63" si="3">IF(F44=$F$40,$F$41,0)</f>
        <v>0</v>
      </c>
      <c r="H44" s="85"/>
      <c r="I44" s="86">
        <f t="shared" ref="I44:I63" si="4">IF(H44=$H$40,$H$41,0)</f>
        <v>0</v>
      </c>
      <c r="J44" s="85"/>
      <c r="K44" s="86">
        <f t="shared" ref="K44:K63" si="5">IF(J44=$J$40,$J$41,0)</f>
        <v>0</v>
      </c>
      <c r="L44" s="85"/>
      <c r="M44" s="86">
        <f t="shared" ref="M44:M63" si="6">IF(L44=$L$40,$L$41,0)</f>
        <v>0</v>
      </c>
      <c r="N44" s="85"/>
      <c r="O44" s="86">
        <f t="shared" ref="O44:O63" si="7">IF(N44=$N$40,$N$41,0)</f>
        <v>0</v>
      </c>
      <c r="P44" s="85"/>
      <c r="Q44" s="86">
        <f t="shared" ref="Q44:Q63" si="8">IF(P44=$P$40,$P$41,0)</f>
        <v>0</v>
      </c>
      <c r="R44" s="85"/>
      <c r="S44" s="86">
        <f t="shared" ref="S44:S63" si="9">IF(R44=$R$40,$R$41,0)</f>
        <v>0</v>
      </c>
      <c r="T44" s="85"/>
      <c r="U44" s="86">
        <f t="shared" ref="U44:U63" si="10">IF(T44=$T$40,$T$41,0)</f>
        <v>0</v>
      </c>
      <c r="V44" s="85"/>
      <c r="W44" s="86">
        <f t="shared" ref="W44:W63" si="11">IF(V44=$V$40,$V$41,0)</f>
        <v>0</v>
      </c>
      <c r="X44" s="85"/>
      <c r="Y44" s="86">
        <f t="shared" ref="Y44:Y63" si="12">IF(X44=$X$40,$X$41,0)</f>
        <v>0</v>
      </c>
      <c r="Z44" s="85"/>
      <c r="AA44" s="86">
        <f t="shared" ref="AA44:AA63" si="13">IF(Z44=$Z$40,$Z$41,0)</f>
        <v>0</v>
      </c>
      <c r="AB44" s="85"/>
      <c r="AC44" s="86">
        <f t="shared" ref="AC44:AC63" si="14">IF(AB44=$AB$40,$AB$41,0)</f>
        <v>0</v>
      </c>
      <c r="AD44" s="85"/>
      <c r="AE44" s="86">
        <f t="shared" ref="AE44:AE63" si="15">IF(AD44=$AD$40,$AD$41,0)</f>
        <v>0</v>
      </c>
      <c r="AF44" s="85"/>
      <c r="AG44" s="86">
        <f t="shared" ref="AG44:AG63" si="16">IF(AF44=$AF$40,$AF$41,0)</f>
        <v>0</v>
      </c>
      <c r="AH44" s="85"/>
      <c r="AI44" s="86">
        <f t="shared" ref="AI44:AI63" si="17">IF(AH44=$AH$40,$AH$41,0)</f>
        <v>0</v>
      </c>
      <c r="AJ44" s="5">
        <f t="shared" si="1"/>
        <v>0</v>
      </c>
      <c r="AK44" s="14">
        <f t="shared" si="2"/>
        <v>0</v>
      </c>
      <c r="AL44" s="90">
        <f t="shared" ref="AL44:AL89" si="18">AJ44*$H$35</f>
        <v>0</v>
      </c>
      <c r="AM44" s="15">
        <f t="shared" ref="AM44:AM89" si="19">IF(AJ44&gt;=F$37,0.5*AJ44-0.5,0.222222*AJ44+2)</f>
        <v>2</v>
      </c>
      <c r="AN44" s="5">
        <f t="shared" ref="AN44:AN88" si="20">IF($E$43:$E$89="P",IF(AND((AK44&lt;50),(AK44&gt;=0)),"INICIAL",IF(AND((AK44&lt;80),(AK44&gt;49)),"INTERMEDIO",IF(AND((AK44&lt;=100),(AK44&gt;79)),"AVANZADO"))),0)</f>
        <v>0</v>
      </c>
      <c r="AO44" s="74"/>
      <c r="AP44" s="111" t="e">
        <f>AP43*1/$F$11</f>
        <v>#DIV/0!</v>
      </c>
      <c r="AQ44" s="111" t="e">
        <f>AQ43*1/$F$11</f>
        <v>#DIV/0!</v>
      </c>
      <c r="AR44" s="111" t="e">
        <f>AR43*1/$F$11</f>
        <v>#DIV/0!</v>
      </c>
      <c r="AS44" s="8"/>
    </row>
    <row r="45" spans="1:49" ht="12.75" customHeight="1" x14ac:dyDescent="0.2">
      <c r="A45" s="3"/>
      <c r="B45" s="5">
        <v>3</v>
      </c>
      <c r="C45" s="142"/>
      <c r="D45" s="143"/>
      <c r="E45" s="22"/>
      <c r="F45" s="85"/>
      <c r="G45" s="86">
        <f t="shared" si="3"/>
        <v>0</v>
      </c>
      <c r="H45" s="85"/>
      <c r="I45" s="86">
        <f t="shared" si="4"/>
        <v>0</v>
      </c>
      <c r="J45" s="85"/>
      <c r="K45" s="86">
        <f t="shared" si="5"/>
        <v>0</v>
      </c>
      <c r="L45" s="85"/>
      <c r="M45" s="86">
        <f t="shared" si="6"/>
        <v>0</v>
      </c>
      <c r="N45" s="85"/>
      <c r="O45" s="86">
        <f t="shared" si="7"/>
        <v>0</v>
      </c>
      <c r="P45" s="85"/>
      <c r="Q45" s="86">
        <f t="shared" si="8"/>
        <v>0</v>
      </c>
      <c r="R45" s="85"/>
      <c r="S45" s="86">
        <f t="shared" si="9"/>
        <v>0</v>
      </c>
      <c r="T45" s="85"/>
      <c r="U45" s="86">
        <f t="shared" si="10"/>
        <v>0</v>
      </c>
      <c r="V45" s="85"/>
      <c r="W45" s="86">
        <f t="shared" si="11"/>
        <v>0</v>
      </c>
      <c r="X45" s="85"/>
      <c r="Y45" s="86">
        <f t="shared" si="12"/>
        <v>0</v>
      </c>
      <c r="Z45" s="85"/>
      <c r="AA45" s="86">
        <f t="shared" si="13"/>
        <v>0</v>
      </c>
      <c r="AB45" s="85"/>
      <c r="AC45" s="86">
        <f t="shared" si="14"/>
        <v>0</v>
      </c>
      <c r="AD45" s="85"/>
      <c r="AE45" s="86">
        <f t="shared" si="15"/>
        <v>0</v>
      </c>
      <c r="AF45" s="85"/>
      <c r="AG45" s="86">
        <f t="shared" si="16"/>
        <v>0</v>
      </c>
      <c r="AH45" s="85"/>
      <c r="AI45" s="86">
        <f t="shared" si="17"/>
        <v>0</v>
      </c>
      <c r="AJ45" s="5">
        <f t="shared" si="1"/>
        <v>0</v>
      </c>
      <c r="AK45" s="14">
        <f t="shared" si="2"/>
        <v>0</v>
      </c>
      <c r="AL45" s="90">
        <f t="shared" si="18"/>
        <v>0</v>
      </c>
      <c r="AM45" s="15">
        <f t="shared" si="19"/>
        <v>2</v>
      </c>
      <c r="AN45" s="5">
        <f t="shared" si="20"/>
        <v>0</v>
      </c>
      <c r="AO45" s="74"/>
      <c r="AP45" s="81"/>
      <c r="AQ45" s="81"/>
      <c r="AR45" s="81"/>
      <c r="AS45" s="21"/>
    </row>
    <row r="46" spans="1:49" ht="12.75" customHeight="1" x14ac:dyDescent="0.2">
      <c r="A46" s="3"/>
      <c r="B46" s="5">
        <f t="shared" ref="B46:B88" si="21">B45+1</f>
        <v>4</v>
      </c>
      <c r="C46" s="142"/>
      <c r="D46" s="143"/>
      <c r="E46" s="22"/>
      <c r="F46" s="85"/>
      <c r="G46" s="86">
        <f t="shared" si="3"/>
        <v>0</v>
      </c>
      <c r="H46" s="85"/>
      <c r="I46" s="86">
        <f t="shared" si="4"/>
        <v>0</v>
      </c>
      <c r="J46" s="85"/>
      <c r="K46" s="86">
        <f t="shared" si="5"/>
        <v>0</v>
      </c>
      <c r="L46" s="85"/>
      <c r="M46" s="86">
        <f t="shared" si="6"/>
        <v>0</v>
      </c>
      <c r="N46" s="85"/>
      <c r="O46" s="86">
        <f t="shared" si="7"/>
        <v>0</v>
      </c>
      <c r="P46" s="85"/>
      <c r="Q46" s="86">
        <f t="shared" si="8"/>
        <v>0</v>
      </c>
      <c r="R46" s="85"/>
      <c r="S46" s="86">
        <f t="shared" si="9"/>
        <v>0</v>
      </c>
      <c r="T46" s="85"/>
      <c r="U46" s="86">
        <f t="shared" si="10"/>
        <v>0</v>
      </c>
      <c r="V46" s="85"/>
      <c r="W46" s="86">
        <f t="shared" si="11"/>
        <v>0</v>
      </c>
      <c r="X46" s="85"/>
      <c r="Y46" s="86">
        <f t="shared" si="12"/>
        <v>0</v>
      </c>
      <c r="Z46" s="85"/>
      <c r="AA46" s="86">
        <f t="shared" si="13"/>
        <v>0</v>
      </c>
      <c r="AB46" s="85"/>
      <c r="AC46" s="86">
        <f t="shared" si="14"/>
        <v>0</v>
      </c>
      <c r="AD46" s="85"/>
      <c r="AE46" s="86">
        <f t="shared" si="15"/>
        <v>0</v>
      </c>
      <c r="AF46" s="85"/>
      <c r="AG46" s="86">
        <f t="shared" si="16"/>
        <v>0</v>
      </c>
      <c r="AH46" s="85"/>
      <c r="AI46" s="86">
        <f t="shared" si="17"/>
        <v>0</v>
      </c>
      <c r="AJ46" s="5">
        <f t="shared" si="1"/>
        <v>0</v>
      </c>
      <c r="AK46" s="14">
        <f t="shared" si="2"/>
        <v>0</v>
      </c>
      <c r="AL46" s="90">
        <f t="shared" si="18"/>
        <v>0</v>
      </c>
      <c r="AM46" s="15">
        <f t="shared" si="19"/>
        <v>2</v>
      </c>
      <c r="AN46" s="5">
        <f>IF($E$43:$E$89="P",IF(AND((AK46&lt;50),(AK46&gt;=0)),"INICIAL",IF(AND((AK46&lt;80),(AK46&gt;49)),"INTERMEDIO",IF(AND((AK46&lt;=100),(AK46&gt;79)),"AVANZADO"))),0)</f>
        <v>0</v>
      </c>
      <c r="AO46" s="74"/>
      <c r="AP46" s="81"/>
      <c r="AQ46" s="81"/>
      <c r="AR46" s="81"/>
      <c r="AS46" s="21"/>
    </row>
    <row r="47" spans="1:49" ht="12.75" customHeight="1" x14ac:dyDescent="0.2">
      <c r="A47" s="3"/>
      <c r="B47" s="5">
        <f t="shared" si="21"/>
        <v>5</v>
      </c>
      <c r="C47" s="142"/>
      <c r="D47" s="143"/>
      <c r="E47" s="22"/>
      <c r="F47" s="85"/>
      <c r="G47" s="86">
        <f t="shared" si="3"/>
        <v>0</v>
      </c>
      <c r="H47" s="85"/>
      <c r="I47" s="86">
        <f t="shared" si="4"/>
        <v>0</v>
      </c>
      <c r="J47" s="85"/>
      <c r="K47" s="86">
        <f t="shared" si="5"/>
        <v>0</v>
      </c>
      <c r="L47" s="85"/>
      <c r="M47" s="86">
        <f t="shared" si="6"/>
        <v>0</v>
      </c>
      <c r="N47" s="85"/>
      <c r="O47" s="86">
        <f t="shared" si="7"/>
        <v>0</v>
      </c>
      <c r="P47" s="85"/>
      <c r="Q47" s="86">
        <f t="shared" si="8"/>
        <v>0</v>
      </c>
      <c r="R47" s="85"/>
      <c r="S47" s="86">
        <f t="shared" si="9"/>
        <v>0</v>
      </c>
      <c r="T47" s="85"/>
      <c r="U47" s="86">
        <f t="shared" si="10"/>
        <v>0</v>
      </c>
      <c r="V47" s="85"/>
      <c r="W47" s="86">
        <f t="shared" si="11"/>
        <v>0</v>
      </c>
      <c r="X47" s="85"/>
      <c r="Y47" s="86">
        <f t="shared" si="12"/>
        <v>0</v>
      </c>
      <c r="Z47" s="85"/>
      <c r="AA47" s="86">
        <f t="shared" si="13"/>
        <v>0</v>
      </c>
      <c r="AB47" s="85"/>
      <c r="AC47" s="86">
        <f t="shared" si="14"/>
        <v>0</v>
      </c>
      <c r="AD47" s="85"/>
      <c r="AE47" s="86">
        <f t="shared" si="15"/>
        <v>0</v>
      </c>
      <c r="AF47" s="85"/>
      <c r="AG47" s="86">
        <f t="shared" si="16"/>
        <v>0</v>
      </c>
      <c r="AH47" s="85"/>
      <c r="AI47" s="86">
        <f t="shared" si="17"/>
        <v>0</v>
      </c>
      <c r="AJ47" s="5">
        <f t="shared" si="1"/>
        <v>0</v>
      </c>
      <c r="AK47" s="14">
        <f t="shared" si="2"/>
        <v>0</v>
      </c>
      <c r="AL47" s="90">
        <f t="shared" si="18"/>
        <v>0</v>
      </c>
      <c r="AM47" s="15">
        <f t="shared" si="19"/>
        <v>2</v>
      </c>
      <c r="AN47" s="5">
        <f t="shared" si="20"/>
        <v>0</v>
      </c>
      <c r="AO47" s="74"/>
      <c r="AP47" s="81"/>
      <c r="AQ47" s="81"/>
      <c r="AR47" s="81"/>
      <c r="AS47" s="21"/>
    </row>
    <row r="48" spans="1:49" ht="12.75" customHeight="1" x14ac:dyDescent="0.2">
      <c r="A48" s="3"/>
      <c r="B48" s="5">
        <f t="shared" si="21"/>
        <v>6</v>
      </c>
      <c r="C48" s="142"/>
      <c r="D48" s="143"/>
      <c r="E48" s="22"/>
      <c r="F48" s="85"/>
      <c r="G48" s="86">
        <f t="shared" si="3"/>
        <v>0</v>
      </c>
      <c r="H48" s="85"/>
      <c r="I48" s="86">
        <f t="shared" si="4"/>
        <v>0</v>
      </c>
      <c r="J48" s="85"/>
      <c r="K48" s="86">
        <f t="shared" si="5"/>
        <v>0</v>
      </c>
      <c r="L48" s="85"/>
      <c r="M48" s="86">
        <f t="shared" si="6"/>
        <v>0</v>
      </c>
      <c r="N48" s="85"/>
      <c r="O48" s="86">
        <f t="shared" si="7"/>
        <v>0</v>
      </c>
      <c r="P48" s="85"/>
      <c r="Q48" s="86">
        <f t="shared" si="8"/>
        <v>0</v>
      </c>
      <c r="R48" s="85"/>
      <c r="S48" s="86">
        <f t="shared" si="9"/>
        <v>0</v>
      </c>
      <c r="T48" s="85"/>
      <c r="U48" s="86">
        <f t="shared" si="10"/>
        <v>0</v>
      </c>
      <c r="V48" s="85"/>
      <c r="W48" s="86">
        <f t="shared" si="11"/>
        <v>0</v>
      </c>
      <c r="X48" s="85"/>
      <c r="Y48" s="86">
        <f t="shared" si="12"/>
        <v>0</v>
      </c>
      <c r="Z48" s="85"/>
      <c r="AA48" s="86">
        <f t="shared" si="13"/>
        <v>0</v>
      </c>
      <c r="AB48" s="85"/>
      <c r="AC48" s="86">
        <f t="shared" si="14"/>
        <v>0</v>
      </c>
      <c r="AD48" s="85"/>
      <c r="AE48" s="86">
        <f t="shared" si="15"/>
        <v>0</v>
      </c>
      <c r="AF48" s="85"/>
      <c r="AG48" s="86">
        <f t="shared" si="16"/>
        <v>0</v>
      </c>
      <c r="AH48" s="85"/>
      <c r="AI48" s="86">
        <f t="shared" si="17"/>
        <v>0</v>
      </c>
      <c r="AJ48" s="5">
        <f t="shared" si="1"/>
        <v>0</v>
      </c>
      <c r="AK48" s="14">
        <f t="shared" si="2"/>
        <v>0</v>
      </c>
      <c r="AL48" s="90">
        <f t="shared" si="18"/>
        <v>0</v>
      </c>
      <c r="AM48" s="15">
        <f t="shared" si="19"/>
        <v>2</v>
      </c>
      <c r="AN48" s="5">
        <f>IF($E$43:$E$89="P",IF(AND((AK48&lt;50),(AK48&gt;=0)),"INICIAL",IF(AND((AK48&lt;80),(AK48&gt;49)),"INTERMEDIO",IF(AND((AK48&lt;=100),(AK48&gt;79)),"AVANZADO"))),0)</f>
        <v>0</v>
      </c>
      <c r="AO48" s="74"/>
      <c r="AP48" s="81"/>
      <c r="AQ48" s="81"/>
      <c r="AR48" s="81"/>
      <c r="AS48" s="21"/>
    </row>
    <row r="49" spans="1:64" ht="12.75" customHeight="1" x14ac:dyDescent="0.2">
      <c r="A49" s="3"/>
      <c r="B49" s="5">
        <f t="shared" si="21"/>
        <v>7</v>
      </c>
      <c r="C49" s="142"/>
      <c r="D49" s="143"/>
      <c r="E49" s="22"/>
      <c r="F49" s="85"/>
      <c r="G49" s="86">
        <f t="shared" si="3"/>
        <v>0</v>
      </c>
      <c r="H49" s="85"/>
      <c r="I49" s="86">
        <f t="shared" si="4"/>
        <v>0</v>
      </c>
      <c r="J49" s="85"/>
      <c r="K49" s="86">
        <f t="shared" si="5"/>
        <v>0</v>
      </c>
      <c r="L49" s="85"/>
      <c r="M49" s="86">
        <f t="shared" si="6"/>
        <v>0</v>
      </c>
      <c r="N49" s="85"/>
      <c r="O49" s="86">
        <f t="shared" si="7"/>
        <v>0</v>
      </c>
      <c r="P49" s="85"/>
      <c r="Q49" s="86">
        <f t="shared" si="8"/>
        <v>0</v>
      </c>
      <c r="R49" s="85"/>
      <c r="S49" s="86">
        <f t="shared" si="9"/>
        <v>0</v>
      </c>
      <c r="T49" s="85"/>
      <c r="U49" s="86">
        <f t="shared" si="10"/>
        <v>0</v>
      </c>
      <c r="V49" s="85"/>
      <c r="W49" s="86">
        <f t="shared" si="11"/>
        <v>0</v>
      </c>
      <c r="X49" s="85"/>
      <c r="Y49" s="86">
        <f t="shared" si="12"/>
        <v>0</v>
      </c>
      <c r="Z49" s="85"/>
      <c r="AA49" s="86">
        <f t="shared" si="13"/>
        <v>0</v>
      </c>
      <c r="AB49" s="85"/>
      <c r="AC49" s="86">
        <f t="shared" si="14"/>
        <v>0</v>
      </c>
      <c r="AD49" s="85"/>
      <c r="AE49" s="86">
        <f t="shared" si="15"/>
        <v>0</v>
      </c>
      <c r="AF49" s="85"/>
      <c r="AG49" s="86">
        <f t="shared" si="16"/>
        <v>0</v>
      </c>
      <c r="AH49" s="85"/>
      <c r="AI49" s="86">
        <f t="shared" si="17"/>
        <v>0</v>
      </c>
      <c r="AJ49" s="5">
        <f t="shared" si="1"/>
        <v>0</v>
      </c>
      <c r="AK49" s="14">
        <f t="shared" si="2"/>
        <v>0</v>
      </c>
      <c r="AL49" s="90">
        <f t="shared" si="18"/>
        <v>0</v>
      </c>
      <c r="AM49" s="15">
        <f t="shared" si="19"/>
        <v>2</v>
      </c>
      <c r="AN49" s="5">
        <f t="shared" si="20"/>
        <v>0</v>
      </c>
      <c r="AO49" s="74"/>
      <c r="AP49" s="81"/>
      <c r="AQ49" s="81"/>
      <c r="AR49" s="81"/>
      <c r="AS49" s="21"/>
    </row>
    <row r="50" spans="1:64" ht="12.75" customHeight="1" x14ac:dyDescent="0.2">
      <c r="A50" s="3"/>
      <c r="B50" s="5">
        <f t="shared" si="21"/>
        <v>8</v>
      </c>
      <c r="C50" s="142"/>
      <c r="D50" s="143"/>
      <c r="E50" s="22"/>
      <c r="F50" s="85"/>
      <c r="G50" s="86">
        <f t="shared" si="3"/>
        <v>0</v>
      </c>
      <c r="H50" s="85"/>
      <c r="I50" s="86">
        <f t="shared" si="4"/>
        <v>0</v>
      </c>
      <c r="J50" s="85"/>
      <c r="K50" s="86">
        <f t="shared" si="5"/>
        <v>0</v>
      </c>
      <c r="L50" s="85"/>
      <c r="M50" s="86">
        <f t="shared" si="6"/>
        <v>0</v>
      </c>
      <c r="N50" s="85"/>
      <c r="O50" s="86">
        <f t="shared" si="7"/>
        <v>0</v>
      </c>
      <c r="P50" s="85"/>
      <c r="Q50" s="86">
        <f t="shared" si="8"/>
        <v>0</v>
      </c>
      <c r="R50" s="85"/>
      <c r="S50" s="86">
        <f t="shared" si="9"/>
        <v>0</v>
      </c>
      <c r="T50" s="85"/>
      <c r="U50" s="86">
        <f t="shared" si="10"/>
        <v>0</v>
      </c>
      <c r="V50" s="85"/>
      <c r="W50" s="86">
        <f t="shared" si="11"/>
        <v>0</v>
      </c>
      <c r="X50" s="85"/>
      <c r="Y50" s="86">
        <f t="shared" si="12"/>
        <v>0</v>
      </c>
      <c r="Z50" s="85"/>
      <c r="AA50" s="86">
        <f t="shared" si="13"/>
        <v>0</v>
      </c>
      <c r="AB50" s="85"/>
      <c r="AC50" s="86">
        <f t="shared" si="14"/>
        <v>0</v>
      </c>
      <c r="AD50" s="85"/>
      <c r="AE50" s="86">
        <f t="shared" si="15"/>
        <v>0</v>
      </c>
      <c r="AF50" s="85"/>
      <c r="AG50" s="86">
        <f t="shared" si="16"/>
        <v>0</v>
      </c>
      <c r="AH50" s="85"/>
      <c r="AI50" s="86">
        <f t="shared" si="17"/>
        <v>0</v>
      </c>
      <c r="AJ50" s="5">
        <f t="shared" si="1"/>
        <v>0</v>
      </c>
      <c r="AK50" s="14">
        <f t="shared" si="2"/>
        <v>0</v>
      </c>
      <c r="AL50" s="90">
        <f t="shared" si="18"/>
        <v>0</v>
      </c>
      <c r="AM50" s="15">
        <f t="shared" si="19"/>
        <v>2</v>
      </c>
      <c r="AN50" s="5">
        <f t="shared" si="20"/>
        <v>0</v>
      </c>
      <c r="AO50" s="74"/>
      <c r="AP50" s="81"/>
      <c r="AQ50" s="81"/>
      <c r="AR50" s="81"/>
      <c r="AS50" s="21"/>
    </row>
    <row r="51" spans="1:64" ht="12.75" customHeight="1" x14ac:dyDescent="0.2">
      <c r="A51" s="3"/>
      <c r="B51" s="5">
        <f t="shared" si="21"/>
        <v>9</v>
      </c>
      <c r="C51" s="142"/>
      <c r="D51" s="143"/>
      <c r="E51" s="22"/>
      <c r="F51" s="85"/>
      <c r="G51" s="86">
        <f t="shared" si="3"/>
        <v>0</v>
      </c>
      <c r="H51" s="85"/>
      <c r="I51" s="86">
        <f t="shared" si="4"/>
        <v>0</v>
      </c>
      <c r="J51" s="85"/>
      <c r="K51" s="86">
        <f t="shared" si="5"/>
        <v>0</v>
      </c>
      <c r="L51" s="85"/>
      <c r="M51" s="86">
        <f t="shared" si="6"/>
        <v>0</v>
      </c>
      <c r="N51" s="85"/>
      <c r="O51" s="86">
        <f t="shared" si="7"/>
        <v>0</v>
      </c>
      <c r="P51" s="85"/>
      <c r="Q51" s="86">
        <f t="shared" si="8"/>
        <v>0</v>
      </c>
      <c r="R51" s="85"/>
      <c r="S51" s="86">
        <f t="shared" si="9"/>
        <v>0</v>
      </c>
      <c r="T51" s="85"/>
      <c r="U51" s="86">
        <f t="shared" si="10"/>
        <v>0</v>
      </c>
      <c r="V51" s="85"/>
      <c r="W51" s="86">
        <f t="shared" si="11"/>
        <v>0</v>
      </c>
      <c r="X51" s="85"/>
      <c r="Y51" s="86">
        <f t="shared" si="12"/>
        <v>0</v>
      </c>
      <c r="Z51" s="85"/>
      <c r="AA51" s="86">
        <f t="shared" si="13"/>
        <v>0</v>
      </c>
      <c r="AB51" s="85"/>
      <c r="AC51" s="86">
        <f t="shared" si="14"/>
        <v>0</v>
      </c>
      <c r="AD51" s="85"/>
      <c r="AE51" s="86">
        <f t="shared" si="15"/>
        <v>0</v>
      </c>
      <c r="AF51" s="85"/>
      <c r="AG51" s="86">
        <f t="shared" si="16"/>
        <v>0</v>
      </c>
      <c r="AH51" s="85"/>
      <c r="AI51" s="86">
        <f t="shared" si="17"/>
        <v>0</v>
      </c>
      <c r="AJ51" s="5">
        <f t="shared" si="1"/>
        <v>0</v>
      </c>
      <c r="AK51" s="14">
        <f t="shared" si="2"/>
        <v>0</v>
      </c>
      <c r="AL51" s="90">
        <f t="shared" si="18"/>
        <v>0</v>
      </c>
      <c r="AM51" s="15">
        <f t="shared" si="19"/>
        <v>2</v>
      </c>
      <c r="AN51" s="5">
        <f t="shared" si="20"/>
        <v>0</v>
      </c>
      <c r="AO51" s="74"/>
      <c r="AP51" s="81"/>
      <c r="AQ51" s="81"/>
      <c r="AR51" s="81"/>
      <c r="AS51" s="21"/>
    </row>
    <row r="52" spans="1:64" ht="12.75" customHeight="1" x14ac:dyDescent="0.2">
      <c r="A52" s="3"/>
      <c r="B52" s="5">
        <f t="shared" si="21"/>
        <v>10</v>
      </c>
      <c r="C52" s="142"/>
      <c r="D52" s="143"/>
      <c r="E52" s="22"/>
      <c r="F52" s="85"/>
      <c r="G52" s="86">
        <f t="shared" si="3"/>
        <v>0</v>
      </c>
      <c r="H52" s="85"/>
      <c r="I52" s="86">
        <f t="shared" si="4"/>
        <v>0</v>
      </c>
      <c r="J52" s="85"/>
      <c r="K52" s="86">
        <f t="shared" si="5"/>
        <v>0</v>
      </c>
      <c r="L52" s="85"/>
      <c r="M52" s="86">
        <f t="shared" si="6"/>
        <v>0</v>
      </c>
      <c r="N52" s="85"/>
      <c r="O52" s="86">
        <f t="shared" si="7"/>
        <v>0</v>
      </c>
      <c r="P52" s="85"/>
      <c r="Q52" s="86">
        <f t="shared" si="8"/>
        <v>0</v>
      </c>
      <c r="R52" s="85"/>
      <c r="S52" s="86">
        <f t="shared" si="9"/>
        <v>0</v>
      </c>
      <c r="T52" s="85"/>
      <c r="U52" s="86">
        <f t="shared" si="10"/>
        <v>0</v>
      </c>
      <c r="V52" s="85"/>
      <c r="W52" s="86">
        <f t="shared" si="11"/>
        <v>0</v>
      </c>
      <c r="X52" s="85"/>
      <c r="Y52" s="86">
        <f t="shared" si="12"/>
        <v>0</v>
      </c>
      <c r="Z52" s="85"/>
      <c r="AA52" s="86">
        <f t="shared" si="13"/>
        <v>0</v>
      </c>
      <c r="AB52" s="85"/>
      <c r="AC52" s="86">
        <f t="shared" si="14"/>
        <v>0</v>
      </c>
      <c r="AD52" s="85"/>
      <c r="AE52" s="86">
        <f t="shared" si="15"/>
        <v>0</v>
      </c>
      <c r="AF52" s="85"/>
      <c r="AG52" s="86">
        <f t="shared" si="16"/>
        <v>0</v>
      </c>
      <c r="AH52" s="85"/>
      <c r="AI52" s="86">
        <f t="shared" si="17"/>
        <v>0</v>
      </c>
      <c r="AJ52" s="5">
        <f t="shared" si="1"/>
        <v>0</v>
      </c>
      <c r="AK52" s="14">
        <f t="shared" si="2"/>
        <v>0</v>
      </c>
      <c r="AL52" s="90">
        <f t="shared" si="18"/>
        <v>0</v>
      </c>
      <c r="AM52" s="15">
        <f t="shared" si="19"/>
        <v>2</v>
      </c>
      <c r="AN52" s="5">
        <f t="shared" si="20"/>
        <v>0</v>
      </c>
      <c r="AO52" s="74"/>
      <c r="AP52" s="81"/>
      <c r="AQ52" s="81"/>
      <c r="AR52" s="81"/>
      <c r="AS52" s="21"/>
    </row>
    <row r="53" spans="1:64" ht="12.75" customHeight="1" x14ac:dyDescent="0.2">
      <c r="A53" s="3"/>
      <c r="B53" s="5">
        <f t="shared" si="21"/>
        <v>11</v>
      </c>
      <c r="C53" s="142"/>
      <c r="D53" s="143"/>
      <c r="E53" s="22"/>
      <c r="F53" s="85"/>
      <c r="G53" s="86">
        <f t="shared" si="3"/>
        <v>0</v>
      </c>
      <c r="H53" s="85"/>
      <c r="I53" s="86">
        <f t="shared" si="4"/>
        <v>0</v>
      </c>
      <c r="J53" s="85"/>
      <c r="K53" s="86">
        <f t="shared" si="5"/>
        <v>0</v>
      </c>
      <c r="L53" s="85"/>
      <c r="M53" s="86">
        <f t="shared" si="6"/>
        <v>0</v>
      </c>
      <c r="N53" s="85"/>
      <c r="O53" s="86">
        <f t="shared" si="7"/>
        <v>0</v>
      </c>
      <c r="P53" s="85"/>
      <c r="Q53" s="86">
        <f t="shared" si="8"/>
        <v>0</v>
      </c>
      <c r="R53" s="85"/>
      <c r="S53" s="86">
        <f t="shared" si="9"/>
        <v>0</v>
      </c>
      <c r="T53" s="85"/>
      <c r="U53" s="86">
        <f t="shared" si="10"/>
        <v>0</v>
      </c>
      <c r="V53" s="85"/>
      <c r="W53" s="86">
        <f t="shared" si="11"/>
        <v>0</v>
      </c>
      <c r="X53" s="85"/>
      <c r="Y53" s="86">
        <f t="shared" si="12"/>
        <v>0</v>
      </c>
      <c r="Z53" s="85"/>
      <c r="AA53" s="86">
        <f t="shared" si="13"/>
        <v>0</v>
      </c>
      <c r="AB53" s="85"/>
      <c r="AC53" s="86">
        <f t="shared" si="14"/>
        <v>0</v>
      </c>
      <c r="AD53" s="85"/>
      <c r="AE53" s="86">
        <f t="shared" si="15"/>
        <v>0</v>
      </c>
      <c r="AF53" s="85"/>
      <c r="AG53" s="86">
        <f t="shared" si="16"/>
        <v>0</v>
      </c>
      <c r="AH53" s="85"/>
      <c r="AI53" s="86">
        <f t="shared" si="17"/>
        <v>0</v>
      </c>
      <c r="AJ53" s="5">
        <f t="shared" si="1"/>
        <v>0</v>
      </c>
      <c r="AK53" s="14">
        <f t="shared" si="2"/>
        <v>0</v>
      </c>
      <c r="AL53" s="90">
        <f t="shared" si="18"/>
        <v>0</v>
      </c>
      <c r="AM53" s="15">
        <f t="shared" si="19"/>
        <v>2</v>
      </c>
      <c r="AN53" s="5">
        <f t="shared" si="20"/>
        <v>0</v>
      </c>
      <c r="AO53" s="74"/>
      <c r="AP53" s="81"/>
      <c r="AQ53" s="81"/>
      <c r="AR53" s="81"/>
      <c r="AS53" s="21"/>
    </row>
    <row r="54" spans="1:64" ht="12.75" customHeight="1" x14ac:dyDescent="0.2">
      <c r="A54" s="3"/>
      <c r="B54" s="5">
        <f t="shared" si="21"/>
        <v>12</v>
      </c>
      <c r="C54" s="142"/>
      <c r="D54" s="143"/>
      <c r="E54" s="22"/>
      <c r="F54" s="85"/>
      <c r="G54" s="86">
        <f t="shared" si="3"/>
        <v>0</v>
      </c>
      <c r="H54" s="85"/>
      <c r="I54" s="86">
        <f t="shared" si="4"/>
        <v>0</v>
      </c>
      <c r="J54" s="85"/>
      <c r="K54" s="86">
        <f t="shared" si="5"/>
        <v>0</v>
      </c>
      <c r="L54" s="85"/>
      <c r="M54" s="86">
        <f t="shared" si="6"/>
        <v>0</v>
      </c>
      <c r="N54" s="85"/>
      <c r="O54" s="86">
        <f t="shared" si="7"/>
        <v>0</v>
      </c>
      <c r="P54" s="85"/>
      <c r="Q54" s="86">
        <f t="shared" si="8"/>
        <v>0</v>
      </c>
      <c r="R54" s="85"/>
      <c r="S54" s="86">
        <f t="shared" si="9"/>
        <v>0</v>
      </c>
      <c r="T54" s="85"/>
      <c r="U54" s="86">
        <f t="shared" si="10"/>
        <v>0</v>
      </c>
      <c r="V54" s="85"/>
      <c r="W54" s="86">
        <f t="shared" si="11"/>
        <v>0</v>
      </c>
      <c r="X54" s="85"/>
      <c r="Y54" s="86">
        <f t="shared" si="12"/>
        <v>0</v>
      </c>
      <c r="Z54" s="85"/>
      <c r="AA54" s="86">
        <f t="shared" si="13"/>
        <v>0</v>
      </c>
      <c r="AB54" s="85"/>
      <c r="AC54" s="86">
        <f t="shared" si="14"/>
        <v>0</v>
      </c>
      <c r="AD54" s="85"/>
      <c r="AE54" s="86">
        <f t="shared" si="15"/>
        <v>0</v>
      </c>
      <c r="AF54" s="85"/>
      <c r="AG54" s="86">
        <f t="shared" si="16"/>
        <v>0</v>
      </c>
      <c r="AH54" s="85"/>
      <c r="AI54" s="86">
        <f t="shared" si="17"/>
        <v>0</v>
      </c>
      <c r="AJ54" s="5">
        <f t="shared" si="1"/>
        <v>0</v>
      </c>
      <c r="AK54" s="14">
        <f t="shared" si="2"/>
        <v>0</v>
      </c>
      <c r="AL54" s="90">
        <f t="shared" si="18"/>
        <v>0</v>
      </c>
      <c r="AM54" s="15">
        <f t="shared" si="19"/>
        <v>2</v>
      </c>
      <c r="AN54" s="5">
        <f t="shared" si="20"/>
        <v>0</v>
      </c>
      <c r="AO54" s="74"/>
      <c r="AP54" s="81"/>
      <c r="AQ54" s="81"/>
      <c r="AR54" s="81"/>
      <c r="AS54" s="21"/>
    </row>
    <row r="55" spans="1:64" ht="12.75" customHeight="1" x14ac:dyDescent="0.2">
      <c r="A55" s="3"/>
      <c r="B55" s="5">
        <f t="shared" si="21"/>
        <v>13</v>
      </c>
      <c r="C55" s="142"/>
      <c r="D55" s="143"/>
      <c r="E55" s="22"/>
      <c r="F55" s="85"/>
      <c r="G55" s="86">
        <f t="shared" si="3"/>
        <v>0</v>
      </c>
      <c r="H55" s="85"/>
      <c r="I55" s="86">
        <f t="shared" si="4"/>
        <v>0</v>
      </c>
      <c r="J55" s="85"/>
      <c r="K55" s="86">
        <f t="shared" si="5"/>
        <v>0</v>
      </c>
      <c r="L55" s="85"/>
      <c r="M55" s="86">
        <f t="shared" si="6"/>
        <v>0</v>
      </c>
      <c r="N55" s="85"/>
      <c r="O55" s="86">
        <f t="shared" si="7"/>
        <v>0</v>
      </c>
      <c r="P55" s="85"/>
      <c r="Q55" s="86">
        <f t="shared" si="8"/>
        <v>0</v>
      </c>
      <c r="R55" s="85"/>
      <c r="S55" s="86">
        <f t="shared" si="9"/>
        <v>0</v>
      </c>
      <c r="T55" s="85"/>
      <c r="U55" s="86">
        <f t="shared" si="10"/>
        <v>0</v>
      </c>
      <c r="V55" s="85"/>
      <c r="W55" s="86">
        <f t="shared" si="11"/>
        <v>0</v>
      </c>
      <c r="X55" s="85"/>
      <c r="Y55" s="86">
        <f t="shared" si="12"/>
        <v>0</v>
      </c>
      <c r="Z55" s="85"/>
      <c r="AA55" s="86">
        <f t="shared" si="13"/>
        <v>0</v>
      </c>
      <c r="AB55" s="85"/>
      <c r="AC55" s="86">
        <f t="shared" si="14"/>
        <v>0</v>
      </c>
      <c r="AD55" s="85"/>
      <c r="AE55" s="86">
        <f t="shared" si="15"/>
        <v>0</v>
      </c>
      <c r="AF55" s="85"/>
      <c r="AG55" s="86">
        <f t="shared" si="16"/>
        <v>0</v>
      </c>
      <c r="AH55" s="85"/>
      <c r="AI55" s="86">
        <f t="shared" si="17"/>
        <v>0</v>
      </c>
      <c r="AJ55" s="5">
        <f t="shared" si="1"/>
        <v>0</v>
      </c>
      <c r="AK55" s="14">
        <f t="shared" si="2"/>
        <v>0</v>
      </c>
      <c r="AL55" s="90">
        <f t="shared" si="18"/>
        <v>0</v>
      </c>
      <c r="AM55" s="15">
        <f t="shared" si="19"/>
        <v>2</v>
      </c>
      <c r="AN55" s="5">
        <f>IF($E$43:$E$89="P",IF(AND((AK55&lt;50),(AK55&gt;=0)),"INICIAL",IF(AND((AK55&lt;80),(AK55&gt;49)),"INTERMEDIO",IF(AND((AK55&lt;=100),(AK55&gt;79)),"AVANZADO"))),0)</f>
        <v>0</v>
      </c>
      <c r="AO55" s="74"/>
      <c r="AP55" s="81"/>
      <c r="AQ55" s="81"/>
      <c r="AR55" s="81"/>
      <c r="AS55" s="21"/>
    </row>
    <row r="56" spans="1:64" ht="12.75" customHeight="1" x14ac:dyDescent="0.2">
      <c r="A56" s="3"/>
      <c r="B56" s="5">
        <f t="shared" si="21"/>
        <v>14</v>
      </c>
      <c r="C56" s="142"/>
      <c r="D56" s="143"/>
      <c r="E56" s="22"/>
      <c r="F56" s="85"/>
      <c r="G56" s="86">
        <f t="shared" si="3"/>
        <v>0</v>
      </c>
      <c r="H56" s="85"/>
      <c r="I56" s="86">
        <f t="shared" si="4"/>
        <v>0</v>
      </c>
      <c r="J56" s="85"/>
      <c r="K56" s="86">
        <f t="shared" si="5"/>
        <v>0</v>
      </c>
      <c r="L56" s="85"/>
      <c r="M56" s="86">
        <f t="shared" si="6"/>
        <v>0</v>
      </c>
      <c r="N56" s="85"/>
      <c r="O56" s="86">
        <f t="shared" si="7"/>
        <v>0</v>
      </c>
      <c r="P56" s="85"/>
      <c r="Q56" s="86">
        <f t="shared" si="8"/>
        <v>0</v>
      </c>
      <c r="R56" s="85"/>
      <c r="S56" s="86">
        <f t="shared" si="9"/>
        <v>0</v>
      </c>
      <c r="T56" s="85"/>
      <c r="U56" s="86">
        <f t="shared" si="10"/>
        <v>0</v>
      </c>
      <c r="V56" s="85"/>
      <c r="W56" s="86">
        <f t="shared" si="11"/>
        <v>0</v>
      </c>
      <c r="X56" s="85"/>
      <c r="Y56" s="86">
        <f t="shared" si="12"/>
        <v>0</v>
      </c>
      <c r="Z56" s="85"/>
      <c r="AA56" s="86">
        <f t="shared" si="13"/>
        <v>0</v>
      </c>
      <c r="AB56" s="85"/>
      <c r="AC56" s="86">
        <f t="shared" si="14"/>
        <v>0</v>
      </c>
      <c r="AD56" s="85"/>
      <c r="AE56" s="86">
        <f t="shared" si="15"/>
        <v>0</v>
      </c>
      <c r="AF56" s="85"/>
      <c r="AG56" s="86">
        <f t="shared" si="16"/>
        <v>0</v>
      </c>
      <c r="AH56" s="85"/>
      <c r="AI56" s="86">
        <f t="shared" si="17"/>
        <v>0</v>
      </c>
      <c r="AJ56" s="5">
        <f t="shared" si="1"/>
        <v>0</v>
      </c>
      <c r="AK56" s="14">
        <f t="shared" si="2"/>
        <v>0</v>
      </c>
      <c r="AL56" s="90">
        <f t="shared" si="18"/>
        <v>0</v>
      </c>
      <c r="AM56" s="15">
        <f t="shared" si="19"/>
        <v>2</v>
      </c>
      <c r="AN56" s="5">
        <f t="shared" si="20"/>
        <v>0</v>
      </c>
      <c r="AO56" s="74"/>
      <c r="AP56" s="81"/>
      <c r="AQ56" s="81"/>
      <c r="AR56" s="81"/>
      <c r="AS56" s="21"/>
    </row>
    <row r="57" spans="1:64" ht="12.75" customHeight="1" x14ac:dyDescent="0.2">
      <c r="A57" s="3"/>
      <c r="B57" s="5">
        <f t="shared" si="21"/>
        <v>15</v>
      </c>
      <c r="C57" s="142"/>
      <c r="D57" s="143"/>
      <c r="E57" s="22"/>
      <c r="F57" s="85"/>
      <c r="G57" s="86">
        <f t="shared" si="3"/>
        <v>0</v>
      </c>
      <c r="H57" s="85"/>
      <c r="I57" s="86">
        <f t="shared" si="4"/>
        <v>0</v>
      </c>
      <c r="J57" s="85"/>
      <c r="K57" s="86">
        <f t="shared" si="5"/>
        <v>0</v>
      </c>
      <c r="L57" s="85"/>
      <c r="M57" s="86">
        <f t="shared" si="6"/>
        <v>0</v>
      </c>
      <c r="N57" s="85"/>
      <c r="O57" s="86">
        <f t="shared" si="7"/>
        <v>0</v>
      </c>
      <c r="P57" s="85"/>
      <c r="Q57" s="86">
        <f t="shared" si="8"/>
        <v>0</v>
      </c>
      <c r="R57" s="85"/>
      <c r="S57" s="86">
        <f t="shared" si="9"/>
        <v>0</v>
      </c>
      <c r="T57" s="85"/>
      <c r="U57" s="86">
        <f t="shared" si="10"/>
        <v>0</v>
      </c>
      <c r="V57" s="85"/>
      <c r="W57" s="86">
        <f t="shared" si="11"/>
        <v>0</v>
      </c>
      <c r="X57" s="85"/>
      <c r="Y57" s="86">
        <f t="shared" si="12"/>
        <v>0</v>
      </c>
      <c r="Z57" s="85"/>
      <c r="AA57" s="86">
        <f t="shared" si="13"/>
        <v>0</v>
      </c>
      <c r="AB57" s="85"/>
      <c r="AC57" s="86">
        <f t="shared" si="14"/>
        <v>0</v>
      </c>
      <c r="AD57" s="85"/>
      <c r="AE57" s="86">
        <f t="shared" si="15"/>
        <v>0</v>
      </c>
      <c r="AF57" s="85"/>
      <c r="AG57" s="86">
        <f t="shared" si="16"/>
        <v>0</v>
      </c>
      <c r="AH57" s="85"/>
      <c r="AI57" s="86">
        <f t="shared" si="17"/>
        <v>0</v>
      </c>
      <c r="AJ57" s="5">
        <f t="shared" si="1"/>
        <v>0</v>
      </c>
      <c r="AK57" s="14">
        <f t="shared" si="2"/>
        <v>0</v>
      </c>
      <c r="AL57" s="90">
        <f t="shared" si="18"/>
        <v>0</v>
      </c>
      <c r="AM57" s="15">
        <f t="shared" si="19"/>
        <v>2</v>
      </c>
      <c r="AN57" s="5">
        <f t="shared" si="20"/>
        <v>0</v>
      </c>
      <c r="AO57" s="74"/>
      <c r="AP57" s="81"/>
      <c r="AQ57" s="81"/>
      <c r="AR57" s="81"/>
      <c r="AS57" s="21"/>
      <c r="BK57" s="96"/>
      <c r="BL57" s="96"/>
    </row>
    <row r="58" spans="1:64" ht="12.75" customHeight="1" x14ac:dyDescent="0.2">
      <c r="A58" s="3"/>
      <c r="B58" s="5">
        <f t="shared" si="21"/>
        <v>16</v>
      </c>
      <c r="C58" s="142"/>
      <c r="D58" s="143"/>
      <c r="E58" s="22"/>
      <c r="F58" s="85"/>
      <c r="G58" s="86">
        <f t="shared" si="3"/>
        <v>0</v>
      </c>
      <c r="H58" s="85"/>
      <c r="I58" s="86">
        <f t="shared" si="4"/>
        <v>0</v>
      </c>
      <c r="J58" s="85"/>
      <c r="K58" s="86">
        <f t="shared" si="5"/>
        <v>0</v>
      </c>
      <c r="L58" s="85"/>
      <c r="M58" s="86">
        <f t="shared" si="6"/>
        <v>0</v>
      </c>
      <c r="N58" s="85"/>
      <c r="O58" s="86">
        <f t="shared" si="7"/>
        <v>0</v>
      </c>
      <c r="P58" s="85"/>
      <c r="Q58" s="86">
        <f t="shared" si="8"/>
        <v>0</v>
      </c>
      <c r="R58" s="85"/>
      <c r="S58" s="86">
        <f t="shared" si="9"/>
        <v>0</v>
      </c>
      <c r="T58" s="85"/>
      <c r="U58" s="86">
        <f t="shared" si="10"/>
        <v>0</v>
      </c>
      <c r="V58" s="85"/>
      <c r="W58" s="86">
        <f t="shared" si="11"/>
        <v>0</v>
      </c>
      <c r="X58" s="85"/>
      <c r="Y58" s="86">
        <f t="shared" si="12"/>
        <v>0</v>
      </c>
      <c r="Z58" s="85"/>
      <c r="AA58" s="86">
        <f t="shared" si="13"/>
        <v>0</v>
      </c>
      <c r="AB58" s="85"/>
      <c r="AC58" s="86">
        <f t="shared" si="14"/>
        <v>0</v>
      </c>
      <c r="AD58" s="85"/>
      <c r="AE58" s="86">
        <f t="shared" si="15"/>
        <v>0</v>
      </c>
      <c r="AF58" s="85"/>
      <c r="AG58" s="86">
        <f t="shared" si="16"/>
        <v>0</v>
      </c>
      <c r="AH58" s="85"/>
      <c r="AI58" s="86">
        <f t="shared" si="17"/>
        <v>0</v>
      </c>
      <c r="AJ58" s="5">
        <f t="shared" si="1"/>
        <v>0</v>
      </c>
      <c r="AK58" s="14">
        <f t="shared" si="2"/>
        <v>0</v>
      </c>
      <c r="AL58" s="90">
        <f t="shared" si="18"/>
        <v>0</v>
      </c>
      <c r="AM58" s="15">
        <f t="shared" si="19"/>
        <v>2</v>
      </c>
      <c r="AN58" s="5">
        <f t="shared" si="20"/>
        <v>0</v>
      </c>
      <c r="AO58" s="74"/>
      <c r="AP58" s="81"/>
      <c r="AQ58" s="81"/>
      <c r="AR58" s="81"/>
      <c r="AS58" s="21"/>
      <c r="BK58" s="96"/>
      <c r="BL58" s="96"/>
    </row>
    <row r="59" spans="1:64" ht="12.75" customHeight="1" x14ac:dyDescent="0.2">
      <c r="A59" s="3"/>
      <c r="B59" s="5">
        <f t="shared" si="21"/>
        <v>17</v>
      </c>
      <c r="C59" s="142"/>
      <c r="D59" s="143"/>
      <c r="E59" s="22"/>
      <c r="F59" s="85"/>
      <c r="G59" s="86">
        <f t="shared" si="3"/>
        <v>0</v>
      </c>
      <c r="H59" s="85"/>
      <c r="I59" s="86">
        <f t="shared" si="4"/>
        <v>0</v>
      </c>
      <c r="J59" s="85"/>
      <c r="K59" s="86">
        <f t="shared" si="5"/>
        <v>0</v>
      </c>
      <c r="L59" s="85"/>
      <c r="M59" s="86">
        <f t="shared" si="6"/>
        <v>0</v>
      </c>
      <c r="N59" s="85"/>
      <c r="O59" s="86">
        <f t="shared" si="7"/>
        <v>0</v>
      </c>
      <c r="P59" s="85"/>
      <c r="Q59" s="86">
        <f t="shared" si="8"/>
        <v>0</v>
      </c>
      <c r="R59" s="85"/>
      <c r="S59" s="86">
        <f t="shared" si="9"/>
        <v>0</v>
      </c>
      <c r="T59" s="85"/>
      <c r="U59" s="86">
        <f t="shared" si="10"/>
        <v>0</v>
      </c>
      <c r="V59" s="85"/>
      <c r="W59" s="86">
        <f t="shared" si="11"/>
        <v>0</v>
      </c>
      <c r="X59" s="85"/>
      <c r="Y59" s="86">
        <f t="shared" si="12"/>
        <v>0</v>
      </c>
      <c r="Z59" s="85"/>
      <c r="AA59" s="86">
        <f t="shared" si="13"/>
        <v>0</v>
      </c>
      <c r="AB59" s="85"/>
      <c r="AC59" s="86">
        <f t="shared" si="14"/>
        <v>0</v>
      </c>
      <c r="AD59" s="85"/>
      <c r="AE59" s="86">
        <f t="shared" si="15"/>
        <v>0</v>
      </c>
      <c r="AF59" s="85"/>
      <c r="AG59" s="86">
        <f t="shared" si="16"/>
        <v>0</v>
      </c>
      <c r="AH59" s="85"/>
      <c r="AI59" s="86">
        <f t="shared" si="17"/>
        <v>0</v>
      </c>
      <c r="AJ59" s="5">
        <f t="shared" si="1"/>
        <v>0</v>
      </c>
      <c r="AK59" s="14">
        <f t="shared" si="2"/>
        <v>0</v>
      </c>
      <c r="AL59" s="90">
        <f t="shared" si="18"/>
        <v>0</v>
      </c>
      <c r="AM59" s="15">
        <f t="shared" si="19"/>
        <v>2</v>
      </c>
      <c r="AN59" s="5">
        <f t="shared" si="20"/>
        <v>0</v>
      </c>
      <c r="AO59" s="74"/>
      <c r="AP59" s="81"/>
      <c r="AQ59" s="81"/>
      <c r="AR59" s="81"/>
      <c r="AS59" s="21"/>
      <c r="BK59" s="96"/>
      <c r="BL59" s="96"/>
    </row>
    <row r="60" spans="1:64" ht="12.75" customHeight="1" x14ac:dyDescent="0.2">
      <c r="A60" s="3"/>
      <c r="B60" s="5">
        <f t="shared" si="21"/>
        <v>18</v>
      </c>
      <c r="C60" s="142"/>
      <c r="D60" s="143"/>
      <c r="E60" s="22"/>
      <c r="F60" s="85"/>
      <c r="G60" s="86">
        <f t="shared" si="3"/>
        <v>0</v>
      </c>
      <c r="H60" s="85"/>
      <c r="I60" s="86">
        <f t="shared" si="4"/>
        <v>0</v>
      </c>
      <c r="J60" s="85"/>
      <c r="K60" s="86">
        <f t="shared" si="5"/>
        <v>0</v>
      </c>
      <c r="L60" s="85"/>
      <c r="M60" s="86">
        <f t="shared" si="6"/>
        <v>0</v>
      </c>
      <c r="N60" s="85"/>
      <c r="O60" s="86">
        <f t="shared" si="7"/>
        <v>0</v>
      </c>
      <c r="P60" s="85"/>
      <c r="Q60" s="86">
        <f t="shared" si="8"/>
        <v>0</v>
      </c>
      <c r="R60" s="85"/>
      <c r="S60" s="86">
        <f t="shared" si="9"/>
        <v>0</v>
      </c>
      <c r="T60" s="85"/>
      <c r="U60" s="86">
        <f t="shared" si="10"/>
        <v>0</v>
      </c>
      <c r="V60" s="85"/>
      <c r="W60" s="86">
        <f t="shared" si="11"/>
        <v>0</v>
      </c>
      <c r="X60" s="85"/>
      <c r="Y60" s="86">
        <f t="shared" si="12"/>
        <v>0</v>
      </c>
      <c r="Z60" s="85"/>
      <c r="AA60" s="86">
        <f t="shared" si="13"/>
        <v>0</v>
      </c>
      <c r="AB60" s="85"/>
      <c r="AC60" s="86">
        <f t="shared" si="14"/>
        <v>0</v>
      </c>
      <c r="AD60" s="85"/>
      <c r="AE60" s="86">
        <f t="shared" si="15"/>
        <v>0</v>
      </c>
      <c r="AF60" s="85"/>
      <c r="AG60" s="86">
        <f t="shared" si="16"/>
        <v>0</v>
      </c>
      <c r="AH60" s="85"/>
      <c r="AI60" s="86">
        <f t="shared" si="17"/>
        <v>0</v>
      </c>
      <c r="AJ60" s="5">
        <f t="shared" si="1"/>
        <v>0</v>
      </c>
      <c r="AK60" s="14">
        <f t="shared" si="2"/>
        <v>0</v>
      </c>
      <c r="AL60" s="90">
        <f t="shared" si="18"/>
        <v>0</v>
      </c>
      <c r="AM60" s="15">
        <f t="shared" si="19"/>
        <v>2</v>
      </c>
      <c r="AN60" s="5">
        <f t="shared" si="20"/>
        <v>0</v>
      </c>
      <c r="AO60" s="74"/>
      <c r="AP60" s="81"/>
      <c r="AQ60" s="81"/>
      <c r="AR60" s="81"/>
      <c r="AS60" s="21"/>
      <c r="BK60" s="96"/>
      <c r="BL60" s="96"/>
    </row>
    <row r="61" spans="1:64" ht="12.75" customHeight="1" x14ac:dyDescent="0.2">
      <c r="A61" s="3"/>
      <c r="B61" s="5">
        <f t="shared" si="21"/>
        <v>19</v>
      </c>
      <c r="C61" s="142"/>
      <c r="D61" s="143"/>
      <c r="E61" s="22"/>
      <c r="F61" s="85"/>
      <c r="G61" s="86">
        <f t="shared" si="3"/>
        <v>0</v>
      </c>
      <c r="H61" s="85"/>
      <c r="I61" s="86">
        <f t="shared" si="4"/>
        <v>0</v>
      </c>
      <c r="J61" s="85"/>
      <c r="K61" s="86">
        <f t="shared" si="5"/>
        <v>0</v>
      </c>
      <c r="L61" s="85"/>
      <c r="M61" s="86">
        <f t="shared" si="6"/>
        <v>0</v>
      </c>
      <c r="N61" s="85"/>
      <c r="O61" s="86">
        <f t="shared" si="7"/>
        <v>0</v>
      </c>
      <c r="P61" s="85"/>
      <c r="Q61" s="86">
        <f t="shared" si="8"/>
        <v>0</v>
      </c>
      <c r="R61" s="85"/>
      <c r="S61" s="86">
        <f t="shared" si="9"/>
        <v>0</v>
      </c>
      <c r="T61" s="85"/>
      <c r="U61" s="86">
        <f t="shared" si="10"/>
        <v>0</v>
      </c>
      <c r="V61" s="85"/>
      <c r="W61" s="86">
        <f t="shared" si="11"/>
        <v>0</v>
      </c>
      <c r="X61" s="85"/>
      <c r="Y61" s="86">
        <f t="shared" si="12"/>
        <v>0</v>
      </c>
      <c r="Z61" s="85"/>
      <c r="AA61" s="86">
        <f t="shared" si="13"/>
        <v>0</v>
      </c>
      <c r="AB61" s="85"/>
      <c r="AC61" s="86">
        <f t="shared" si="14"/>
        <v>0</v>
      </c>
      <c r="AD61" s="85"/>
      <c r="AE61" s="86">
        <f t="shared" si="15"/>
        <v>0</v>
      </c>
      <c r="AF61" s="85"/>
      <c r="AG61" s="86">
        <f t="shared" si="16"/>
        <v>0</v>
      </c>
      <c r="AH61" s="85"/>
      <c r="AI61" s="86">
        <f t="shared" si="17"/>
        <v>0</v>
      </c>
      <c r="AJ61" s="5">
        <f t="shared" si="1"/>
        <v>0</v>
      </c>
      <c r="AK61" s="14">
        <f t="shared" si="2"/>
        <v>0</v>
      </c>
      <c r="AL61" s="90">
        <f t="shared" si="18"/>
        <v>0</v>
      </c>
      <c r="AM61" s="15">
        <f t="shared" si="19"/>
        <v>2</v>
      </c>
      <c r="AN61" s="5">
        <f t="shared" si="20"/>
        <v>0</v>
      </c>
      <c r="AO61" s="74"/>
      <c r="AP61" s="81"/>
      <c r="AQ61" s="81"/>
      <c r="AR61" s="81"/>
      <c r="AS61" s="21"/>
      <c r="BI61" s="99"/>
      <c r="BJ61" s="101"/>
      <c r="BK61" s="96"/>
      <c r="BL61" s="96"/>
    </row>
    <row r="62" spans="1:64" ht="12.75" customHeight="1" x14ac:dyDescent="0.2">
      <c r="A62" s="3"/>
      <c r="B62" s="5">
        <f t="shared" si="21"/>
        <v>20</v>
      </c>
      <c r="C62" s="142"/>
      <c r="D62" s="143"/>
      <c r="E62" s="22"/>
      <c r="F62" s="85"/>
      <c r="G62" s="86">
        <f t="shared" si="3"/>
        <v>0</v>
      </c>
      <c r="H62" s="85"/>
      <c r="I62" s="86">
        <f t="shared" si="4"/>
        <v>0</v>
      </c>
      <c r="J62" s="85"/>
      <c r="K62" s="86">
        <f t="shared" si="5"/>
        <v>0</v>
      </c>
      <c r="L62" s="85"/>
      <c r="M62" s="86">
        <f t="shared" si="6"/>
        <v>0</v>
      </c>
      <c r="N62" s="85"/>
      <c r="O62" s="86">
        <f t="shared" si="7"/>
        <v>0</v>
      </c>
      <c r="P62" s="85"/>
      <c r="Q62" s="86">
        <f t="shared" si="8"/>
        <v>0</v>
      </c>
      <c r="R62" s="85"/>
      <c r="S62" s="86">
        <f t="shared" si="9"/>
        <v>0</v>
      </c>
      <c r="T62" s="85"/>
      <c r="U62" s="86">
        <f t="shared" si="10"/>
        <v>0</v>
      </c>
      <c r="V62" s="85"/>
      <c r="W62" s="86">
        <f t="shared" si="11"/>
        <v>0</v>
      </c>
      <c r="X62" s="85"/>
      <c r="Y62" s="86">
        <f t="shared" si="12"/>
        <v>0</v>
      </c>
      <c r="Z62" s="85"/>
      <c r="AA62" s="86">
        <f t="shared" si="13"/>
        <v>0</v>
      </c>
      <c r="AB62" s="85"/>
      <c r="AC62" s="86">
        <f t="shared" si="14"/>
        <v>0</v>
      </c>
      <c r="AD62" s="85"/>
      <c r="AE62" s="86">
        <f t="shared" si="15"/>
        <v>0</v>
      </c>
      <c r="AF62" s="85"/>
      <c r="AG62" s="86">
        <f t="shared" si="16"/>
        <v>0</v>
      </c>
      <c r="AH62" s="85"/>
      <c r="AI62" s="86">
        <f t="shared" si="17"/>
        <v>0</v>
      </c>
      <c r="AJ62" s="5">
        <f t="shared" si="1"/>
        <v>0</v>
      </c>
      <c r="AK62" s="14">
        <f t="shared" si="2"/>
        <v>0</v>
      </c>
      <c r="AL62" s="90">
        <f t="shared" si="18"/>
        <v>0</v>
      </c>
      <c r="AM62" s="15">
        <f t="shared" si="19"/>
        <v>2</v>
      </c>
      <c r="AN62" s="5">
        <f t="shared" si="20"/>
        <v>0</v>
      </c>
      <c r="AO62" s="74"/>
      <c r="AP62" s="81"/>
      <c r="AQ62" s="81"/>
      <c r="AR62" s="81"/>
      <c r="AS62" s="21"/>
      <c r="BI62" s="99"/>
      <c r="BJ62" s="101"/>
      <c r="BK62" s="96"/>
      <c r="BL62" s="96"/>
    </row>
    <row r="63" spans="1:64" ht="12.75" customHeight="1" x14ac:dyDescent="0.2">
      <c r="A63" s="3"/>
      <c r="B63" s="5">
        <f t="shared" si="21"/>
        <v>21</v>
      </c>
      <c r="C63" s="142"/>
      <c r="D63" s="143"/>
      <c r="E63" s="22"/>
      <c r="F63" s="85"/>
      <c r="G63" s="86">
        <f t="shared" si="3"/>
        <v>0</v>
      </c>
      <c r="H63" s="85"/>
      <c r="I63" s="86">
        <f t="shared" si="4"/>
        <v>0</v>
      </c>
      <c r="J63" s="85"/>
      <c r="K63" s="86">
        <f t="shared" si="5"/>
        <v>0</v>
      </c>
      <c r="L63" s="85"/>
      <c r="M63" s="86">
        <f t="shared" si="6"/>
        <v>0</v>
      </c>
      <c r="N63" s="85"/>
      <c r="O63" s="86">
        <f t="shared" si="7"/>
        <v>0</v>
      </c>
      <c r="P63" s="85"/>
      <c r="Q63" s="86">
        <f t="shared" si="8"/>
        <v>0</v>
      </c>
      <c r="R63" s="85"/>
      <c r="S63" s="86">
        <f t="shared" si="9"/>
        <v>0</v>
      </c>
      <c r="T63" s="85"/>
      <c r="U63" s="86">
        <f t="shared" si="10"/>
        <v>0</v>
      </c>
      <c r="V63" s="85"/>
      <c r="W63" s="86">
        <f t="shared" si="11"/>
        <v>0</v>
      </c>
      <c r="X63" s="85"/>
      <c r="Y63" s="86">
        <f t="shared" si="12"/>
        <v>0</v>
      </c>
      <c r="Z63" s="85"/>
      <c r="AA63" s="86">
        <f t="shared" si="13"/>
        <v>0</v>
      </c>
      <c r="AB63" s="85"/>
      <c r="AC63" s="86">
        <f t="shared" si="14"/>
        <v>0</v>
      </c>
      <c r="AD63" s="85"/>
      <c r="AE63" s="86">
        <f t="shared" si="15"/>
        <v>0</v>
      </c>
      <c r="AF63" s="85"/>
      <c r="AG63" s="86">
        <f t="shared" si="16"/>
        <v>0</v>
      </c>
      <c r="AH63" s="85"/>
      <c r="AI63" s="86">
        <f t="shared" si="17"/>
        <v>0</v>
      </c>
      <c r="AJ63" s="5">
        <f t="shared" si="1"/>
        <v>0</v>
      </c>
      <c r="AK63" s="14">
        <f t="shared" si="2"/>
        <v>0</v>
      </c>
      <c r="AL63" s="90">
        <f t="shared" si="18"/>
        <v>0</v>
      </c>
      <c r="AM63" s="15">
        <f t="shared" si="19"/>
        <v>2</v>
      </c>
      <c r="AN63" s="5">
        <f t="shared" si="20"/>
        <v>0</v>
      </c>
      <c r="AO63" s="74"/>
      <c r="AP63" s="81"/>
      <c r="AQ63" s="81"/>
      <c r="AR63" s="81"/>
      <c r="AS63" s="21"/>
      <c r="BI63" s="99"/>
      <c r="BJ63" s="47"/>
      <c r="BK63" s="96"/>
      <c r="BL63" s="96"/>
    </row>
    <row r="64" spans="1:64" ht="12.75" customHeight="1" x14ac:dyDescent="0.2">
      <c r="A64" s="3"/>
      <c r="B64" s="5">
        <f t="shared" si="21"/>
        <v>22</v>
      </c>
      <c r="C64" s="142"/>
      <c r="D64" s="143"/>
      <c r="E64" s="22"/>
      <c r="F64" s="85"/>
      <c r="G64" s="86">
        <f>IF(F64=$F$40,$F$41,0)</f>
        <v>0</v>
      </c>
      <c r="H64" s="85"/>
      <c r="I64" s="86">
        <f>IF(H64=$H$40,$H$41,0)</f>
        <v>0</v>
      </c>
      <c r="J64" s="85"/>
      <c r="K64" s="86">
        <f>IF(J64=$J$40,$J$41,0)</f>
        <v>0</v>
      </c>
      <c r="L64" s="85"/>
      <c r="M64" s="86">
        <f>IF(L64=$L$40,$L$41,0)</f>
        <v>0</v>
      </c>
      <c r="N64" s="85"/>
      <c r="O64" s="86">
        <f>IF(N64=$N$40,$N$41,0)</f>
        <v>0</v>
      </c>
      <c r="P64" s="85"/>
      <c r="Q64" s="86">
        <f>IF(P64=$P$40,$P$41,0)</f>
        <v>0</v>
      </c>
      <c r="R64" s="85"/>
      <c r="S64" s="86">
        <f>IF(R64=$R$40,$R$41,0)</f>
        <v>0</v>
      </c>
      <c r="T64" s="85"/>
      <c r="U64" s="86">
        <f>IF(T64=$T$40,$T$41,0)</f>
        <v>0</v>
      </c>
      <c r="V64" s="85"/>
      <c r="W64" s="86">
        <f>IF(V64=$V$40,$V$41,0)</f>
        <v>0</v>
      </c>
      <c r="X64" s="85"/>
      <c r="Y64" s="86">
        <f>IF(X64=$X$40,$X$41,0)</f>
        <v>0</v>
      </c>
      <c r="Z64" s="85"/>
      <c r="AA64" s="86">
        <f>IF(Z64=$Z$40,$Z$41,0)</f>
        <v>0</v>
      </c>
      <c r="AB64" s="85"/>
      <c r="AC64" s="86">
        <f>IF(AB64=$AB$40,$AB$41,0)</f>
        <v>0</v>
      </c>
      <c r="AD64" s="85"/>
      <c r="AE64" s="86">
        <f>IF(AD64=$AD$40,$AD$41,0)</f>
        <v>0</v>
      </c>
      <c r="AF64" s="85"/>
      <c r="AG64" s="86">
        <f>IF(AF64=$AF$40,$AF$41,0)</f>
        <v>0</v>
      </c>
      <c r="AH64" s="85"/>
      <c r="AI64" s="86">
        <f>IF(AH64=$AH$40,$AH$41,0)</f>
        <v>0</v>
      </c>
      <c r="AJ64" s="5">
        <f t="shared" si="1"/>
        <v>0</v>
      </c>
      <c r="AK64" s="14">
        <f t="shared" si="2"/>
        <v>0</v>
      </c>
      <c r="AL64" s="90">
        <f t="shared" si="18"/>
        <v>0</v>
      </c>
      <c r="AM64" s="15">
        <f t="shared" si="19"/>
        <v>2</v>
      </c>
      <c r="AN64" s="5">
        <f t="shared" si="20"/>
        <v>0</v>
      </c>
      <c r="AO64" s="74"/>
      <c r="AP64" s="81"/>
      <c r="AQ64" s="81"/>
      <c r="AR64" s="81"/>
      <c r="AS64" s="21"/>
      <c r="BI64" s="99"/>
      <c r="BJ64" s="101"/>
    </row>
    <row r="65" spans="1:62" ht="12.75" customHeight="1" x14ac:dyDescent="0.2">
      <c r="A65" s="3"/>
      <c r="B65" s="5">
        <f t="shared" si="21"/>
        <v>23</v>
      </c>
      <c r="C65" s="142"/>
      <c r="D65" s="143"/>
      <c r="E65" s="22"/>
      <c r="F65" s="85"/>
      <c r="G65" s="86">
        <f>IF(F65=$F$40,$F$41,0)</f>
        <v>0</v>
      </c>
      <c r="H65" s="85"/>
      <c r="I65" s="86">
        <f>IF(H65=$H$40,$H$41,0)</f>
        <v>0</v>
      </c>
      <c r="J65" s="85"/>
      <c r="K65" s="86">
        <f>IF(J65=$J$40,$J$41,0)</f>
        <v>0</v>
      </c>
      <c r="L65" s="85"/>
      <c r="M65" s="86">
        <f>IF(L65=$L$40,$L$41,0)</f>
        <v>0</v>
      </c>
      <c r="N65" s="85"/>
      <c r="O65" s="86">
        <f>IF(N65=$N$40,$N$41,0)</f>
        <v>0</v>
      </c>
      <c r="P65" s="85"/>
      <c r="Q65" s="86">
        <f>IF(P65=$P$40,$P$41,0)</f>
        <v>0</v>
      </c>
      <c r="R65" s="85"/>
      <c r="S65" s="86">
        <f>IF(R65=$R$40,$R$41,0)</f>
        <v>0</v>
      </c>
      <c r="T65" s="85"/>
      <c r="U65" s="86">
        <f>IF(T65=$T$40,$T$41,0)</f>
        <v>0</v>
      </c>
      <c r="V65" s="85"/>
      <c r="W65" s="86">
        <f>IF(V65=$V$40,$V$41,0)</f>
        <v>0</v>
      </c>
      <c r="X65" s="85"/>
      <c r="Y65" s="86">
        <f>IF(X65=$X$40,$X$41,0)</f>
        <v>0</v>
      </c>
      <c r="Z65" s="85"/>
      <c r="AA65" s="86">
        <f>IF(Z65=$Z$40,$Z$41,0)</f>
        <v>0</v>
      </c>
      <c r="AB65" s="85"/>
      <c r="AC65" s="86">
        <f>IF(AB65=$AB$40,$AB$41,0)</f>
        <v>0</v>
      </c>
      <c r="AD65" s="85"/>
      <c r="AE65" s="86">
        <f>IF(AD65=$AD$40,$AD$41,0)</f>
        <v>0</v>
      </c>
      <c r="AF65" s="85"/>
      <c r="AG65" s="86">
        <f>IF(AF65=$AF$40,$AF$41,0)</f>
        <v>0</v>
      </c>
      <c r="AH65" s="85"/>
      <c r="AI65" s="86">
        <f>IF(AH65=$AH$40,$AH$41,0)</f>
        <v>0</v>
      </c>
      <c r="AJ65" s="5">
        <f t="shared" si="1"/>
        <v>0</v>
      </c>
      <c r="AK65" s="14">
        <f t="shared" si="2"/>
        <v>0</v>
      </c>
      <c r="AL65" s="90">
        <f t="shared" si="18"/>
        <v>0</v>
      </c>
      <c r="AM65" s="15">
        <f t="shared" si="19"/>
        <v>2</v>
      </c>
      <c r="AN65" s="5">
        <f t="shared" si="20"/>
        <v>0</v>
      </c>
      <c r="AO65" s="74"/>
      <c r="AP65" s="81"/>
      <c r="AQ65" s="81"/>
      <c r="AR65" s="81"/>
      <c r="AS65" s="21"/>
      <c r="BI65" s="99"/>
      <c r="BJ65" s="101"/>
    </row>
    <row r="66" spans="1:62" ht="12.75" customHeight="1" x14ac:dyDescent="0.2">
      <c r="A66" s="3"/>
      <c r="B66" s="5">
        <f t="shared" si="21"/>
        <v>24</v>
      </c>
      <c r="C66" s="142"/>
      <c r="D66" s="143"/>
      <c r="E66" s="22"/>
      <c r="F66" s="85"/>
      <c r="G66" s="86">
        <f t="shared" ref="G66:G85" si="22">IF(F66=$F$40,$F$41,0)</f>
        <v>0</v>
      </c>
      <c r="H66" s="85"/>
      <c r="I66" s="86">
        <f t="shared" ref="I66:I85" si="23">IF(H66=$H$40,$H$41,0)</f>
        <v>0</v>
      </c>
      <c r="J66" s="85"/>
      <c r="K66" s="86">
        <f t="shared" ref="K66:K85" si="24">IF(J66=$J$40,$J$41,0)</f>
        <v>0</v>
      </c>
      <c r="L66" s="85"/>
      <c r="M66" s="86">
        <f t="shared" ref="M66:M85" si="25">IF(L66=$L$40,$L$41,0)</f>
        <v>0</v>
      </c>
      <c r="N66" s="85"/>
      <c r="O66" s="86">
        <f t="shared" ref="O66:O85" si="26">IF(N66=$N$40,$N$41,0)</f>
        <v>0</v>
      </c>
      <c r="P66" s="85"/>
      <c r="Q66" s="86">
        <f t="shared" ref="Q66:Q85" si="27">IF(P66=$P$40,$P$41,0)</f>
        <v>0</v>
      </c>
      <c r="R66" s="85"/>
      <c r="S66" s="86">
        <f t="shared" ref="S66:S85" si="28">IF(R66=$R$40,$R$41,0)</f>
        <v>0</v>
      </c>
      <c r="T66" s="85"/>
      <c r="U66" s="86">
        <f t="shared" ref="U66:U85" si="29">IF(T66=$T$40,$T$41,0)</f>
        <v>0</v>
      </c>
      <c r="V66" s="85"/>
      <c r="W66" s="86">
        <f t="shared" ref="W66:W85" si="30">IF(V66=$V$40,$V$41,0)</f>
        <v>0</v>
      </c>
      <c r="X66" s="85"/>
      <c r="Y66" s="86">
        <f t="shared" ref="Y66:Y85" si="31">IF(X66=$X$40,$X$41,0)</f>
        <v>0</v>
      </c>
      <c r="Z66" s="85"/>
      <c r="AA66" s="86">
        <f t="shared" ref="AA66:AA85" si="32">IF(Z66=$Z$40,$Z$41,0)</f>
        <v>0</v>
      </c>
      <c r="AB66" s="85"/>
      <c r="AC66" s="86">
        <f t="shared" ref="AC66:AC85" si="33">IF(AB66=$AB$40,$AB$41,0)</f>
        <v>0</v>
      </c>
      <c r="AD66" s="85"/>
      <c r="AE66" s="86">
        <f t="shared" ref="AE66:AE85" si="34">IF(AD66=$AD$40,$AD$41,0)</f>
        <v>0</v>
      </c>
      <c r="AF66" s="85"/>
      <c r="AG66" s="86">
        <f t="shared" ref="AG66:AG85" si="35">IF(AF66=$AF$40,$AF$41,0)</f>
        <v>0</v>
      </c>
      <c r="AH66" s="85"/>
      <c r="AI66" s="86">
        <f t="shared" ref="AI66:AI85" si="36">IF(AH66=$AH$40,$AH$41,0)</f>
        <v>0</v>
      </c>
      <c r="AJ66" s="5">
        <f t="shared" si="1"/>
        <v>0</v>
      </c>
      <c r="AK66" s="14">
        <f t="shared" si="2"/>
        <v>0</v>
      </c>
      <c r="AL66" s="90">
        <f t="shared" si="18"/>
        <v>0</v>
      </c>
      <c r="AM66" s="15">
        <f t="shared" si="19"/>
        <v>2</v>
      </c>
      <c r="AN66" s="5">
        <f t="shared" si="20"/>
        <v>0</v>
      </c>
      <c r="AO66" s="74"/>
      <c r="AP66" s="81"/>
      <c r="AQ66" s="81"/>
      <c r="AR66" s="81"/>
      <c r="AS66" s="21"/>
      <c r="BI66" s="99"/>
      <c r="BJ66" s="50"/>
    </row>
    <row r="67" spans="1:62" ht="12.75" customHeight="1" thickBot="1" x14ac:dyDescent="0.25">
      <c r="A67" s="3"/>
      <c r="B67" s="5">
        <f t="shared" si="21"/>
        <v>25</v>
      </c>
      <c r="C67" s="142"/>
      <c r="D67" s="143"/>
      <c r="E67" s="22"/>
      <c r="F67" s="85"/>
      <c r="G67" s="86">
        <f t="shared" si="22"/>
        <v>0</v>
      </c>
      <c r="H67" s="85"/>
      <c r="I67" s="86">
        <f t="shared" si="23"/>
        <v>0</v>
      </c>
      <c r="J67" s="85"/>
      <c r="K67" s="86">
        <f t="shared" si="24"/>
        <v>0</v>
      </c>
      <c r="L67" s="85"/>
      <c r="M67" s="86">
        <f t="shared" si="25"/>
        <v>0</v>
      </c>
      <c r="N67" s="85"/>
      <c r="O67" s="86">
        <f t="shared" si="26"/>
        <v>0</v>
      </c>
      <c r="P67" s="85"/>
      <c r="Q67" s="86">
        <f t="shared" si="27"/>
        <v>0</v>
      </c>
      <c r="R67" s="85"/>
      <c r="S67" s="86">
        <f t="shared" si="28"/>
        <v>0</v>
      </c>
      <c r="T67" s="85"/>
      <c r="U67" s="86">
        <f t="shared" si="29"/>
        <v>0</v>
      </c>
      <c r="V67" s="85"/>
      <c r="W67" s="86">
        <f t="shared" si="30"/>
        <v>0</v>
      </c>
      <c r="X67" s="85"/>
      <c r="Y67" s="86">
        <f t="shared" si="31"/>
        <v>0</v>
      </c>
      <c r="Z67" s="85"/>
      <c r="AA67" s="86">
        <f t="shared" si="32"/>
        <v>0</v>
      </c>
      <c r="AB67" s="85"/>
      <c r="AC67" s="86">
        <f t="shared" si="33"/>
        <v>0</v>
      </c>
      <c r="AD67" s="85"/>
      <c r="AE67" s="86">
        <f t="shared" si="34"/>
        <v>0</v>
      </c>
      <c r="AF67" s="85"/>
      <c r="AG67" s="86">
        <f t="shared" si="35"/>
        <v>0</v>
      </c>
      <c r="AH67" s="85"/>
      <c r="AI67" s="86">
        <f t="shared" si="36"/>
        <v>0</v>
      </c>
      <c r="AJ67" s="5">
        <f t="shared" si="1"/>
        <v>0</v>
      </c>
      <c r="AK67" s="14">
        <f t="shared" si="2"/>
        <v>0</v>
      </c>
      <c r="AL67" s="90">
        <f t="shared" si="18"/>
        <v>0</v>
      </c>
      <c r="AM67" s="15">
        <f t="shared" si="19"/>
        <v>2</v>
      </c>
      <c r="AN67" s="5">
        <f t="shared" si="20"/>
        <v>0</v>
      </c>
      <c r="AO67" s="74"/>
      <c r="AP67" s="81"/>
      <c r="AQ67" s="81"/>
      <c r="AR67" s="81"/>
      <c r="AS67" s="21"/>
    </row>
    <row r="68" spans="1:62" ht="12.75" customHeight="1" x14ac:dyDescent="0.2">
      <c r="A68" s="3"/>
      <c r="B68" s="5">
        <f t="shared" si="21"/>
        <v>26</v>
      </c>
      <c r="C68" s="142"/>
      <c r="D68" s="143"/>
      <c r="E68" s="22"/>
      <c r="F68" s="85"/>
      <c r="G68" s="86">
        <f t="shared" si="22"/>
        <v>0</v>
      </c>
      <c r="H68" s="85"/>
      <c r="I68" s="86">
        <f t="shared" si="23"/>
        <v>0</v>
      </c>
      <c r="J68" s="85"/>
      <c r="K68" s="86">
        <f t="shared" si="24"/>
        <v>0</v>
      </c>
      <c r="L68" s="85"/>
      <c r="M68" s="86">
        <f t="shared" si="25"/>
        <v>0</v>
      </c>
      <c r="N68" s="85"/>
      <c r="O68" s="86">
        <f t="shared" si="26"/>
        <v>0</v>
      </c>
      <c r="P68" s="85"/>
      <c r="Q68" s="86">
        <f t="shared" si="27"/>
        <v>0</v>
      </c>
      <c r="R68" s="85"/>
      <c r="S68" s="86">
        <f t="shared" si="28"/>
        <v>0</v>
      </c>
      <c r="T68" s="85"/>
      <c r="U68" s="86">
        <f t="shared" si="29"/>
        <v>0</v>
      </c>
      <c r="V68" s="85"/>
      <c r="W68" s="86">
        <f t="shared" si="30"/>
        <v>0</v>
      </c>
      <c r="X68" s="85"/>
      <c r="Y68" s="86">
        <f t="shared" si="31"/>
        <v>0</v>
      </c>
      <c r="Z68" s="85"/>
      <c r="AA68" s="86">
        <f t="shared" si="32"/>
        <v>0</v>
      </c>
      <c r="AB68" s="85"/>
      <c r="AC68" s="86">
        <f t="shared" si="33"/>
        <v>0</v>
      </c>
      <c r="AD68" s="85"/>
      <c r="AE68" s="86">
        <f t="shared" si="34"/>
        <v>0</v>
      </c>
      <c r="AF68" s="85"/>
      <c r="AG68" s="86">
        <f t="shared" si="35"/>
        <v>0</v>
      </c>
      <c r="AH68" s="85"/>
      <c r="AI68" s="86">
        <f t="shared" si="36"/>
        <v>0</v>
      </c>
      <c r="AJ68" s="5">
        <f t="shared" si="1"/>
        <v>0</v>
      </c>
      <c r="AK68" s="14">
        <f t="shared" si="2"/>
        <v>0</v>
      </c>
      <c r="AL68" s="90">
        <f t="shared" si="18"/>
        <v>0</v>
      </c>
      <c r="AM68" s="15">
        <f t="shared" si="19"/>
        <v>2</v>
      </c>
      <c r="AN68" s="5">
        <f t="shared" si="20"/>
        <v>0</v>
      </c>
      <c r="AO68" s="74"/>
      <c r="AP68" s="81"/>
      <c r="AQ68" s="81"/>
      <c r="AR68" s="81"/>
      <c r="AS68" s="21"/>
      <c r="BI68" s="98" t="s">
        <v>8</v>
      </c>
      <c r="BJ68" s="97" t="s">
        <v>34</v>
      </c>
    </row>
    <row r="69" spans="1:62" ht="12.75" customHeight="1" x14ac:dyDescent="0.2">
      <c r="A69" s="3"/>
      <c r="B69" s="5">
        <f t="shared" si="21"/>
        <v>27</v>
      </c>
      <c r="C69" s="142"/>
      <c r="D69" s="143"/>
      <c r="E69" s="22"/>
      <c r="F69" s="85"/>
      <c r="G69" s="86">
        <f t="shared" si="22"/>
        <v>0</v>
      </c>
      <c r="H69" s="85"/>
      <c r="I69" s="86">
        <f t="shared" si="23"/>
        <v>0</v>
      </c>
      <c r="J69" s="85"/>
      <c r="K69" s="86">
        <f t="shared" si="24"/>
        <v>0</v>
      </c>
      <c r="L69" s="85"/>
      <c r="M69" s="86">
        <f t="shared" si="25"/>
        <v>0</v>
      </c>
      <c r="N69" s="85"/>
      <c r="O69" s="86">
        <f t="shared" si="26"/>
        <v>0</v>
      </c>
      <c r="P69" s="85"/>
      <c r="Q69" s="86">
        <f t="shared" si="27"/>
        <v>0</v>
      </c>
      <c r="R69" s="85"/>
      <c r="S69" s="86">
        <f t="shared" si="28"/>
        <v>0</v>
      </c>
      <c r="T69" s="85"/>
      <c r="U69" s="86">
        <f t="shared" si="29"/>
        <v>0</v>
      </c>
      <c r="V69" s="85"/>
      <c r="W69" s="86">
        <f t="shared" si="30"/>
        <v>0</v>
      </c>
      <c r="X69" s="85"/>
      <c r="Y69" s="86">
        <f t="shared" si="31"/>
        <v>0</v>
      </c>
      <c r="Z69" s="85"/>
      <c r="AA69" s="86">
        <f t="shared" si="32"/>
        <v>0</v>
      </c>
      <c r="AB69" s="85"/>
      <c r="AC69" s="86">
        <f t="shared" si="33"/>
        <v>0</v>
      </c>
      <c r="AD69" s="85"/>
      <c r="AE69" s="86">
        <f t="shared" si="34"/>
        <v>0</v>
      </c>
      <c r="AF69" s="85"/>
      <c r="AG69" s="86">
        <f t="shared" si="35"/>
        <v>0</v>
      </c>
      <c r="AH69" s="85"/>
      <c r="AI69" s="86">
        <f t="shared" si="36"/>
        <v>0</v>
      </c>
      <c r="AJ69" s="5">
        <f t="shared" si="1"/>
        <v>0</v>
      </c>
      <c r="AK69" s="14">
        <f t="shared" si="2"/>
        <v>0</v>
      </c>
      <c r="AL69" s="90">
        <f t="shared" si="18"/>
        <v>0</v>
      </c>
      <c r="AM69" s="15">
        <f t="shared" si="19"/>
        <v>2</v>
      </c>
      <c r="AN69" s="5">
        <f t="shared" si="20"/>
        <v>0</v>
      </c>
      <c r="AO69" s="74"/>
      <c r="AP69" s="81"/>
      <c r="AQ69" s="81"/>
      <c r="AR69" s="81"/>
      <c r="AS69" s="21"/>
      <c r="BI69" s="88">
        <v>1</v>
      </c>
      <c r="BJ69" s="102" t="s">
        <v>40</v>
      </c>
    </row>
    <row r="70" spans="1:62" ht="12.75" customHeight="1" x14ac:dyDescent="0.2">
      <c r="A70" s="3"/>
      <c r="B70" s="5">
        <f t="shared" si="21"/>
        <v>28</v>
      </c>
      <c r="C70" s="142"/>
      <c r="D70" s="143"/>
      <c r="E70" s="22"/>
      <c r="F70" s="85"/>
      <c r="G70" s="86">
        <f t="shared" si="22"/>
        <v>0</v>
      </c>
      <c r="H70" s="85"/>
      <c r="I70" s="86">
        <f t="shared" si="23"/>
        <v>0</v>
      </c>
      <c r="J70" s="85"/>
      <c r="K70" s="86">
        <f t="shared" si="24"/>
        <v>0</v>
      </c>
      <c r="L70" s="85"/>
      <c r="M70" s="86">
        <f t="shared" si="25"/>
        <v>0</v>
      </c>
      <c r="N70" s="85"/>
      <c r="O70" s="86">
        <f t="shared" si="26"/>
        <v>0</v>
      </c>
      <c r="P70" s="85"/>
      <c r="Q70" s="86">
        <f t="shared" si="27"/>
        <v>0</v>
      </c>
      <c r="R70" s="85"/>
      <c r="S70" s="86">
        <f t="shared" si="28"/>
        <v>0</v>
      </c>
      <c r="T70" s="85"/>
      <c r="U70" s="86">
        <f t="shared" si="29"/>
        <v>0</v>
      </c>
      <c r="V70" s="85"/>
      <c r="W70" s="86">
        <f t="shared" si="30"/>
        <v>0</v>
      </c>
      <c r="X70" s="85"/>
      <c r="Y70" s="86">
        <f t="shared" si="31"/>
        <v>0</v>
      </c>
      <c r="Z70" s="85"/>
      <c r="AA70" s="86">
        <f t="shared" si="32"/>
        <v>0</v>
      </c>
      <c r="AB70" s="85"/>
      <c r="AC70" s="86">
        <f t="shared" si="33"/>
        <v>0</v>
      </c>
      <c r="AD70" s="85"/>
      <c r="AE70" s="86">
        <f t="shared" si="34"/>
        <v>0</v>
      </c>
      <c r="AF70" s="85"/>
      <c r="AG70" s="86">
        <f t="shared" si="35"/>
        <v>0</v>
      </c>
      <c r="AH70" s="85"/>
      <c r="AI70" s="86">
        <f t="shared" si="36"/>
        <v>0</v>
      </c>
      <c r="AJ70" s="5">
        <f t="shared" si="1"/>
        <v>0</v>
      </c>
      <c r="AK70" s="14">
        <f t="shared" si="2"/>
        <v>0</v>
      </c>
      <c r="AL70" s="90">
        <f t="shared" si="18"/>
        <v>0</v>
      </c>
      <c r="AM70" s="15">
        <f t="shared" si="19"/>
        <v>2</v>
      </c>
      <c r="AN70" s="5">
        <f t="shared" si="20"/>
        <v>0</v>
      </c>
      <c r="AO70" s="74"/>
      <c r="AP70" s="81"/>
      <c r="AQ70" s="81"/>
      <c r="AR70" s="81"/>
      <c r="AS70" s="21"/>
      <c r="BI70" s="88">
        <f>BI69+1</f>
        <v>2</v>
      </c>
      <c r="BJ70" s="102" t="s">
        <v>39</v>
      </c>
    </row>
    <row r="71" spans="1:62" ht="12.75" customHeight="1" thickBot="1" x14ac:dyDescent="0.25">
      <c r="A71" s="3"/>
      <c r="B71" s="5">
        <f t="shared" si="21"/>
        <v>29</v>
      </c>
      <c r="C71" s="142"/>
      <c r="D71" s="143"/>
      <c r="E71" s="22"/>
      <c r="F71" s="85"/>
      <c r="G71" s="86">
        <f t="shared" si="22"/>
        <v>0</v>
      </c>
      <c r="H71" s="85"/>
      <c r="I71" s="86">
        <f t="shared" si="23"/>
        <v>0</v>
      </c>
      <c r="J71" s="85"/>
      <c r="K71" s="86">
        <f t="shared" si="24"/>
        <v>0</v>
      </c>
      <c r="L71" s="85"/>
      <c r="M71" s="86">
        <f t="shared" si="25"/>
        <v>0</v>
      </c>
      <c r="N71" s="85"/>
      <c r="O71" s="86">
        <f t="shared" si="26"/>
        <v>0</v>
      </c>
      <c r="P71" s="85"/>
      <c r="Q71" s="86">
        <f t="shared" si="27"/>
        <v>0</v>
      </c>
      <c r="R71" s="85"/>
      <c r="S71" s="86">
        <f t="shared" si="28"/>
        <v>0</v>
      </c>
      <c r="T71" s="85"/>
      <c r="U71" s="86">
        <f t="shared" si="29"/>
        <v>0</v>
      </c>
      <c r="V71" s="85"/>
      <c r="W71" s="86">
        <f t="shared" si="30"/>
        <v>0</v>
      </c>
      <c r="X71" s="85"/>
      <c r="Y71" s="86">
        <f t="shared" si="31"/>
        <v>0</v>
      </c>
      <c r="Z71" s="85"/>
      <c r="AA71" s="86">
        <f t="shared" si="32"/>
        <v>0</v>
      </c>
      <c r="AB71" s="85"/>
      <c r="AC71" s="86">
        <f t="shared" si="33"/>
        <v>0</v>
      </c>
      <c r="AD71" s="85"/>
      <c r="AE71" s="86">
        <f t="shared" si="34"/>
        <v>0</v>
      </c>
      <c r="AF71" s="85"/>
      <c r="AG71" s="86">
        <f t="shared" si="35"/>
        <v>0</v>
      </c>
      <c r="AH71" s="85"/>
      <c r="AI71" s="86">
        <f t="shared" si="36"/>
        <v>0</v>
      </c>
      <c r="AJ71" s="5">
        <f t="shared" si="1"/>
        <v>0</v>
      </c>
      <c r="AK71" s="14">
        <f t="shared" si="2"/>
        <v>0</v>
      </c>
      <c r="AL71" s="90">
        <f t="shared" si="18"/>
        <v>0</v>
      </c>
      <c r="AM71" s="15">
        <f t="shared" si="19"/>
        <v>2</v>
      </c>
      <c r="AN71" s="5">
        <f t="shared" si="20"/>
        <v>0</v>
      </c>
      <c r="AO71" s="74"/>
      <c r="AP71" s="81"/>
      <c r="AQ71" s="81"/>
      <c r="AR71" s="81"/>
      <c r="AS71" s="21"/>
      <c r="BI71" s="89">
        <f>BI70+1</f>
        <v>3</v>
      </c>
      <c r="BJ71" s="109" t="s">
        <v>45</v>
      </c>
    </row>
    <row r="72" spans="1:62" ht="12.75" customHeight="1" x14ac:dyDescent="0.2">
      <c r="A72" s="3"/>
      <c r="B72" s="5">
        <f t="shared" si="21"/>
        <v>30</v>
      </c>
      <c r="C72" s="142"/>
      <c r="D72" s="143"/>
      <c r="E72" s="22"/>
      <c r="F72" s="85"/>
      <c r="G72" s="86">
        <f t="shared" si="22"/>
        <v>0</v>
      </c>
      <c r="H72" s="85"/>
      <c r="I72" s="86">
        <f t="shared" si="23"/>
        <v>0</v>
      </c>
      <c r="J72" s="85"/>
      <c r="K72" s="86">
        <f t="shared" si="24"/>
        <v>0</v>
      </c>
      <c r="L72" s="85"/>
      <c r="M72" s="86">
        <f t="shared" si="25"/>
        <v>0</v>
      </c>
      <c r="N72" s="85"/>
      <c r="O72" s="86">
        <f t="shared" si="26"/>
        <v>0</v>
      </c>
      <c r="P72" s="85"/>
      <c r="Q72" s="86">
        <f t="shared" si="27"/>
        <v>0</v>
      </c>
      <c r="R72" s="85"/>
      <c r="S72" s="86">
        <f t="shared" si="28"/>
        <v>0</v>
      </c>
      <c r="T72" s="85"/>
      <c r="U72" s="86">
        <f t="shared" si="29"/>
        <v>0</v>
      </c>
      <c r="V72" s="85"/>
      <c r="W72" s="86">
        <f t="shared" si="30"/>
        <v>0</v>
      </c>
      <c r="X72" s="85"/>
      <c r="Y72" s="86">
        <f t="shared" si="31"/>
        <v>0</v>
      </c>
      <c r="Z72" s="85"/>
      <c r="AA72" s="86">
        <f t="shared" si="32"/>
        <v>0</v>
      </c>
      <c r="AB72" s="85"/>
      <c r="AC72" s="86">
        <f t="shared" si="33"/>
        <v>0</v>
      </c>
      <c r="AD72" s="85"/>
      <c r="AE72" s="86">
        <f t="shared" si="34"/>
        <v>0</v>
      </c>
      <c r="AF72" s="85"/>
      <c r="AG72" s="86">
        <f t="shared" si="35"/>
        <v>0</v>
      </c>
      <c r="AH72" s="85"/>
      <c r="AI72" s="86">
        <f t="shared" si="36"/>
        <v>0</v>
      </c>
      <c r="AJ72" s="5">
        <f t="shared" si="1"/>
        <v>0</v>
      </c>
      <c r="AK72" s="14">
        <f t="shared" si="2"/>
        <v>0</v>
      </c>
      <c r="AL72" s="90">
        <f t="shared" si="18"/>
        <v>0</v>
      </c>
      <c r="AM72" s="15">
        <f t="shared" si="19"/>
        <v>2</v>
      </c>
      <c r="AN72" s="5">
        <f t="shared" si="20"/>
        <v>0</v>
      </c>
      <c r="AO72" s="74"/>
      <c r="AP72" s="81"/>
      <c r="AQ72" s="81"/>
      <c r="AR72" s="81"/>
      <c r="AS72" s="21"/>
    </row>
    <row r="73" spans="1:62" ht="12.75" customHeight="1" x14ac:dyDescent="0.2">
      <c r="A73" s="3"/>
      <c r="B73" s="5">
        <f t="shared" si="21"/>
        <v>31</v>
      </c>
      <c r="C73" s="142"/>
      <c r="D73" s="143"/>
      <c r="E73" s="22"/>
      <c r="F73" s="85"/>
      <c r="G73" s="86">
        <f t="shared" si="22"/>
        <v>0</v>
      </c>
      <c r="H73" s="85"/>
      <c r="I73" s="86">
        <f t="shared" si="23"/>
        <v>0</v>
      </c>
      <c r="J73" s="85"/>
      <c r="K73" s="86">
        <f t="shared" si="24"/>
        <v>0</v>
      </c>
      <c r="L73" s="85"/>
      <c r="M73" s="86">
        <f t="shared" si="25"/>
        <v>0</v>
      </c>
      <c r="N73" s="85"/>
      <c r="O73" s="86">
        <f t="shared" si="26"/>
        <v>0</v>
      </c>
      <c r="P73" s="85"/>
      <c r="Q73" s="86">
        <f t="shared" si="27"/>
        <v>0</v>
      </c>
      <c r="R73" s="85"/>
      <c r="S73" s="86">
        <f t="shared" si="28"/>
        <v>0</v>
      </c>
      <c r="T73" s="85"/>
      <c r="U73" s="86">
        <f t="shared" si="29"/>
        <v>0</v>
      </c>
      <c r="V73" s="85"/>
      <c r="W73" s="86">
        <f t="shared" si="30"/>
        <v>0</v>
      </c>
      <c r="X73" s="85"/>
      <c r="Y73" s="86">
        <f t="shared" si="31"/>
        <v>0</v>
      </c>
      <c r="Z73" s="85"/>
      <c r="AA73" s="86">
        <f t="shared" si="32"/>
        <v>0</v>
      </c>
      <c r="AB73" s="85"/>
      <c r="AC73" s="86">
        <f t="shared" si="33"/>
        <v>0</v>
      </c>
      <c r="AD73" s="85"/>
      <c r="AE73" s="86">
        <f t="shared" si="34"/>
        <v>0</v>
      </c>
      <c r="AF73" s="85"/>
      <c r="AG73" s="86">
        <f t="shared" si="35"/>
        <v>0</v>
      </c>
      <c r="AH73" s="85"/>
      <c r="AI73" s="86">
        <f t="shared" si="36"/>
        <v>0</v>
      </c>
      <c r="AJ73" s="5">
        <f t="shared" si="1"/>
        <v>0</v>
      </c>
      <c r="AK73" s="14">
        <f t="shared" si="2"/>
        <v>0</v>
      </c>
      <c r="AL73" s="90">
        <f t="shared" si="18"/>
        <v>0</v>
      </c>
      <c r="AM73" s="15">
        <f t="shared" si="19"/>
        <v>2</v>
      </c>
      <c r="AN73" s="5">
        <f t="shared" si="20"/>
        <v>0</v>
      </c>
      <c r="AO73" s="74"/>
      <c r="AP73" s="81"/>
      <c r="AQ73" s="81"/>
      <c r="AR73" s="81"/>
      <c r="AS73" s="21"/>
    </row>
    <row r="74" spans="1:62" ht="12.75" customHeight="1" x14ac:dyDescent="0.2">
      <c r="A74" s="3"/>
      <c r="B74" s="5">
        <f t="shared" si="21"/>
        <v>32</v>
      </c>
      <c r="C74" s="142"/>
      <c r="D74" s="143"/>
      <c r="E74" s="22"/>
      <c r="F74" s="85"/>
      <c r="G74" s="86">
        <f t="shared" si="22"/>
        <v>0</v>
      </c>
      <c r="H74" s="85"/>
      <c r="I74" s="86">
        <f t="shared" si="23"/>
        <v>0</v>
      </c>
      <c r="J74" s="85"/>
      <c r="K74" s="86">
        <f t="shared" si="24"/>
        <v>0</v>
      </c>
      <c r="L74" s="85"/>
      <c r="M74" s="86">
        <f t="shared" si="25"/>
        <v>0</v>
      </c>
      <c r="N74" s="85"/>
      <c r="O74" s="86">
        <f t="shared" si="26"/>
        <v>0</v>
      </c>
      <c r="P74" s="85"/>
      <c r="Q74" s="86">
        <f t="shared" si="27"/>
        <v>0</v>
      </c>
      <c r="R74" s="85"/>
      <c r="S74" s="86">
        <f t="shared" si="28"/>
        <v>0</v>
      </c>
      <c r="T74" s="85"/>
      <c r="U74" s="86">
        <f t="shared" si="29"/>
        <v>0</v>
      </c>
      <c r="V74" s="85"/>
      <c r="W74" s="86">
        <f t="shared" si="30"/>
        <v>0</v>
      </c>
      <c r="X74" s="85"/>
      <c r="Y74" s="86">
        <f t="shared" si="31"/>
        <v>0</v>
      </c>
      <c r="Z74" s="85"/>
      <c r="AA74" s="86">
        <f t="shared" si="32"/>
        <v>0</v>
      </c>
      <c r="AB74" s="85"/>
      <c r="AC74" s="86">
        <f t="shared" si="33"/>
        <v>0</v>
      </c>
      <c r="AD74" s="85"/>
      <c r="AE74" s="86">
        <f t="shared" si="34"/>
        <v>0</v>
      </c>
      <c r="AF74" s="85"/>
      <c r="AG74" s="86">
        <f t="shared" si="35"/>
        <v>0</v>
      </c>
      <c r="AH74" s="85"/>
      <c r="AI74" s="86">
        <f t="shared" si="36"/>
        <v>0</v>
      </c>
      <c r="AJ74" s="5">
        <f t="shared" si="1"/>
        <v>0</v>
      </c>
      <c r="AK74" s="14">
        <f t="shared" si="2"/>
        <v>0</v>
      </c>
      <c r="AL74" s="90">
        <f t="shared" si="18"/>
        <v>0</v>
      </c>
      <c r="AM74" s="15">
        <f t="shared" si="19"/>
        <v>2</v>
      </c>
      <c r="AN74" s="5">
        <f t="shared" si="20"/>
        <v>0</v>
      </c>
      <c r="AO74" s="74"/>
      <c r="AP74" s="81"/>
      <c r="AQ74" s="81"/>
      <c r="AR74" s="81"/>
      <c r="AS74" s="21"/>
    </row>
    <row r="75" spans="1:62" ht="12.75" customHeight="1" x14ac:dyDescent="0.2">
      <c r="A75" s="3"/>
      <c r="B75" s="5">
        <f t="shared" si="21"/>
        <v>33</v>
      </c>
      <c r="C75" s="142"/>
      <c r="D75" s="143"/>
      <c r="E75" s="22"/>
      <c r="F75" s="85"/>
      <c r="G75" s="86">
        <f t="shared" si="22"/>
        <v>0</v>
      </c>
      <c r="H75" s="85"/>
      <c r="I75" s="86">
        <f t="shared" si="23"/>
        <v>0</v>
      </c>
      <c r="J75" s="85"/>
      <c r="K75" s="86">
        <f t="shared" si="24"/>
        <v>0</v>
      </c>
      <c r="L75" s="85"/>
      <c r="M75" s="86">
        <f t="shared" si="25"/>
        <v>0</v>
      </c>
      <c r="N75" s="85"/>
      <c r="O75" s="86">
        <f t="shared" si="26"/>
        <v>0</v>
      </c>
      <c r="P75" s="85"/>
      <c r="Q75" s="86">
        <f t="shared" si="27"/>
        <v>0</v>
      </c>
      <c r="R75" s="85"/>
      <c r="S75" s="86">
        <f t="shared" si="28"/>
        <v>0</v>
      </c>
      <c r="T75" s="85"/>
      <c r="U75" s="86">
        <f t="shared" si="29"/>
        <v>0</v>
      </c>
      <c r="V75" s="85"/>
      <c r="W75" s="86">
        <f t="shared" si="30"/>
        <v>0</v>
      </c>
      <c r="X75" s="85"/>
      <c r="Y75" s="86">
        <f t="shared" si="31"/>
        <v>0</v>
      </c>
      <c r="Z75" s="85"/>
      <c r="AA75" s="86">
        <f t="shared" si="32"/>
        <v>0</v>
      </c>
      <c r="AB75" s="85"/>
      <c r="AC75" s="86">
        <f t="shared" si="33"/>
        <v>0</v>
      </c>
      <c r="AD75" s="85"/>
      <c r="AE75" s="86">
        <f t="shared" si="34"/>
        <v>0</v>
      </c>
      <c r="AF75" s="85"/>
      <c r="AG75" s="86">
        <f t="shared" si="35"/>
        <v>0</v>
      </c>
      <c r="AH75" s="85"/>
      <c r="AI75" s="86">
        <f t="shared" si="36"/>
        <v>0</v>
      </c>
      <c r="AJ75" s="5">
        <f t="shared" si="1"/>
        <v>0</v>
      </c>
      <c r="AK75" s="14">
        <f t="shared" si="2"/>
        <v>0</v>
      </c>
      <c r="AL75" s="90">
        <f t="shared" si="18"/>
        <v>0</v>
      </c>
      <c r="AM75" s="15">
        <f t="shared" si="19"/>
        <v>2</v>
      </c>
      <c r="AN75" s="5">
        <f t="shared" si="20"/>
        <v>0</v>
      </c>
      <c r="AO75" s="74"/>
      <c r="AP75" s="81"/>
      <c r="AQ75" s="81"/>
      <c r="AR75" s="81"/>
      <c r="AS75" s="21"/>
    </row>
    <row r="76" spans="1:62" ht="12.75" customHeight="1" x14ac:dyDescent="0.2">
      <c r="A76" s="3"/>
      <c r="B76" s="5">
        <f t="shared" si="21"/>
        <v>34</v>
      </c>
      <c r="C76" s="142"/>
      <c r="D76" s="143"/>
      <c r="E76" s="22"/>
      <c r="F76" s="85"/>
      <c r="G76" s="86">
        <f t="shared" si="22"/>
        <v>0</v>
      </c>
      <c r="H76" s="85"/>
      <c r="I76" s="86">
        <f t="shared" si="23"/>
        <v>0</v>
      </c>
      <c r="J76" s="85"/>
      <c r="K76" s="86">
        <f t="shared" si="24"/>
        <v>0</v>
      </c>
      <c r="L76" s="85"/>
      <c r="M76" s="86">
        <f t="shared" si="25"/>
        <v>0</v>
      </c>
      <c r="N76" s="85"/>
      <c r="O76" s="86">
        <f t="shared" si="26"/>
        <v>0</v>
      </c>
      <c r="P76" s="85"/>
      <c r="Q76" s="86">
        <f t="shared" si="27"/>
        <v>0</v>
      </c>
      <c r="R76" s="85"/>
      <c r="S76" s="86">
        <f t="shared" si="28"/>
        <v>0</v>
      </c>
      <c r="T76" s="85"/>
      <c r="U76" s="86">
        <f t="shared" si="29"/>
        <v>0</v>
      </c>
      <c r="V76" s="85"/>
      <c r="W76" s="86">
        <f t="shared" si="30"/>
        <v>0</v>
      </c>
      <c r="X76" s="85"/>
      <c r="Y76" s="86">
        <f t="shared" si="31"/>
        <v>0</v>
      </c>
      <c r="Z76" s="85"/>
      <c r="AA76" s="86">
        <f t="shared" si="32"/>
        <v>0</v>
      </c>
      <c r="AB76" s="85"/>
      <c r="AC76" s="86">
        <f t="shared" si="33"/>
        <v>0</v>
      </c>
      <c r="AD76" s="85"/>
      <c r="AE76" s="86">
        <f t="shared" si="34"/>
        <v>0</v>
      </c>
      <c r="AF76" s="85"/>
      <c r="AG76" s="86">
        <f t="shared" si="35"/>
        <v>0</v>
      </c>
      <c r="AH76" s="85"/>
      <c r="AI76" s="86">
        <f t="shared" si="36"/>
        <v>0</v>
      </c>
      <c r="AJ76" s="5">
        <f t="shared" si="1"/>
        <v>0</v>
      </c>
      <c r="AK76" s="14">
        <f t="shared" si="2"/>
        <v>0</v>
      </c>
      <c r="AL76" s="90">
        <f t="shared" si="18"/>
        <v>0</v>
      </c>
      <c r="AM76" s="15">
        <f t="shared" si="19"/>
        <v>2</v>
      </c>
      <c r="AN76" s="5">
        <f t="shared" si="20"/>
        <v>0</v>
      </c>
      <c r="AO76" s="74"/>
      <c r="AP76" s="81"/>
      <c r="AQ76" s="81"/>
      <c r="AR76" s="81"/>
      <c r="AS76" s="21"/>
    </row>
    <row r="77" spans="1:62" ht="12.75" customHeight="1" x14ac:dyDescent="0.2">
      <c r="A77" s="3"/>
      <c r="B77" s="5">
        <f t="shared" si="21"/>
        <v>35</v>
      </c>
      <c r="C77" s="142"/>
      <c r="D77" s="143"/>
      <c r="E77" s="22"/>
      <c r="F77" s="85"/>
      <c r="G77" s="86">
        <f t="shared" si="22"/>
        <v>0</v>
      </c>
      <c r="H77" s="85"/>
      <c r="I77" s="86">
        <f t="shared" si="23"/>
        <v>0</v>
      </c>
      <c r="J77" s="85"/>
      <c r="K77" s="86">
        <f t="shared" si="24"/>
        <v>0</v>
      </c>
      <c r="L77" s="85"/>
      <c r="M77" s="86">
        <f t="shared" si="25"/>
        <v>0</v>
      </c>
      <c r="N77" s="85"/>
      <c r="O77" s="86">
        <f t="shared" si="26"/>
        <v>0</v>
      </c>
      <c r="P77" s="85"/>
      <c r="Q77" s="86">
        <f t="shared" si="27"/>
        <v>0</v>
      </c>
      <c r="R77" s="85"/>
      <c r="S77" s="86">
        <f t="shared" si="28"/>
        <v>0</v>
      </c>
      <c r="T77" s="85"/>
      <c r="U77" s="86">
        <f t="shared" si="29"/>
        <v>0</v>
      </c>
      <c r="V77" s="85"/>
      <c r="W77" s="86">
        <f t="shared" si="30"/>
        <v>0</v>
      </c>
      <c r="X77" s="85"/>
      <c r="Y77" s="86">
        <f t="shared" si="31"/>
        <v>0</v>
      </c>
      <c r="Z77" s="85"/>
      <c r="AA77" s="86">
        <f t="shared" si="32"/>
        <v>0</v>
      </c>
      <c r="AB77" s="85"/>
      <c r="AC77" s="86">
        <f t="shared" si="33"/>
        <v>0</v>
      </c>
      <c r="AD77" s="85"/>
      <c r="AE77" s="86">
        <f t="shared" si="34"/>
        <v>0</v>
      </c>
      <c r="AF77" s="85"/>
      <c r="AG77" s="86">
        <f t="shared" si="35"/>
        <v>0</v>
      </c>
      <c r="AH77" s="85"/>
      <c r="AI77" s="86">
        <f t="shared" si="36"/>
        <v>0</v>
      </c>
      <c r="AJ77" s="5">
        <f t="shared" si="1"/>
        <v>0</v>
      </c>
      <c r="AK77" s="14">
        <f t="shared" si="2"/>
        <v>0</v>
      </c>
      <c r="AL77" s="90">
        <f t="shared" si="18"/>
        <v>0</v>
      </c>
      <c r="AM77" s="15">
        <f t="shared" si="19"/>
        <v>2</v>
      </c>
      <c r="AN77" s="5">
        <f t="shared" si="20"/>
        <v>0</v>
      </c>
      <c r="AO77" s="74"/>
      <c r="AP77" s="81"/>
      <c r="AQ77" s="81"/>
      <c r="AR77" s="81"/>
      <c r="AS77" s="21"/>
    </row>
    <row r="78" spans="1:62" ht="12.75" customHeight="1" x14ac:dyDescent="0.2">
      <c r="A78" s="3"/>
      <c r="B78" s="5">
        <f t="shared" si="21"/>
        <v>36</v>
      </c>
      <c r="C78" s="142"/>
      <c r="D78" s="143"/>
      <c r="E78" s="22"/>
      <c r="F78" s="85"/>
      <c r="G78" s="86">
        <f t="shared" si="22"/>
        <v>0</v>
      </c>
      <c r="H78" s="85"/>
      <c r="I78" s="86">
        <f t="shared" si="23"/>
        <v>0</v>
      </c>
      <c r="J78" s="85"/>
      <c r="K78" s="86">
        <f t="shared" si="24"/>
        <v>0</v>
      </c>
      <c r="L78" s="85"/>
      <c r="M78" s="86">
        <f t="shared" si="25"/>
        <v>0</v>
      </c>
      <c r="N78" s="85"/>
      <c r="O78" s="86">
        <f t="shared" si="26"/>
        <v>0</v>
      </c>
      <c r="P78" s="85"/>
      <c r="Q78" s="86">
        <f t="shared" si="27"/>
        <v>0</v>
      </c>
      <c r="R78" s="85"/>
      <c r="S78" s="86">
        <f t="shared" si="28"/>
        <v>0</v>
      </c>
      <c r="T78" s="85"/>
      <c r="U78" s="86">
        <f t="shared" si="29"/>
        <v>0</v>
      </c>
      <c r="V78" s="85"/>
      <c r="W78" s="86">
        <f t="shared" si="30"/>
        <v>0</v>
      </c>
      <c r="X78" s="85"/>
      <c r="Y78" s="86">
        <f t="shared" si="31"/>
        <v>0</v>
      </c>
      <c r="Z78" s="85"/>
      <c r="AA78" s="86">
        <f t="shared" si="32"/>
        <v>0</v>
      </c>
      <c r="AB78" s="85"/>
      <c r="AC78" s="86">
        <f t="shared" si="33"/>
        <v>0</v>
      </c>
      <c r="AD78" s="85"/>
      <c r="AE78" s="86">
        <f t="shared" si="34"/>
        <v>0</v>
      </c>
      <c r="AF78" s="85"/>
      <c r="AG78" s="86">
        <f t="shared" si="35"/>
        <v>0</v>
      </c>
      <c r="AH78" s="85"/>
      <c r="AI78" s="86">
        <f t="shared" si="36"/>
        <v>0</v>
      </c>
      <c r="AJ78" s="5">
        <f t="shared" si="1"/>
        <v>0</v>
      </c>
      <c r="AK78" s="14">
        <f t="shared" si="2"/>
        <v>0</v>
      </c>
      <c r="AL78" s="90">
        <f t="shared" si="18"/>
        <v>0</v>
      </c>
      <c r="AM78" s="15">
        <f t="shared" si="19"/>
        <v>2</v>
      </c>
      <c r="AN78" s="5">
        <f t="shared" si="20"/>
        <v>0</v>
      </c>
      <c r="AO78" s="74"/>
      <c r="AP78" s="81"/>
      <c r="AQ78" s="81"/>
      <c r="AR78" s="81"/>
      <c r="AS78" s="21"/>
    </row>
    <row r="79" spans="1:62" ht="12.75" customHeight="1" x14ac:dyDescent="0.2">
      <c r="A79" s="3"/>
      <c r="B79" s="5">
        <f t="shared" si="21"/>
        <v>37</v>
      </c>
      <c r="C79" s="142"/>
      <c r="D79" s="143"/>
      <c r="E79" s="22"/>
      <c r="F79" s="85"/>
      <c r="G79" s="86">
        <f t="shared" si="22"/>
        <v>0</v>
      </c>
      <c r="H79" s="85"/>
      <c r="I79" s="86">
        <f t="shared" si="23"/>
        <v>0</v>
      </c>
      <c r="J79" s="85"/>
      <c r="K79" s="86">
        <f t="shared" si="24"/>
        <v>0</v>
      </c>
      <c r="L79" s="85"/>
      <c r="M79" s="86">
        <f t="shared" si="25"/>
        <v>0</v>
      </c>
      <c r="N79" s="85"/>
      <c r="O79" s="86">
        <f t="shared" si="26"/>
        <v>0</v>
      </c>
      <c r="P79" s="85"/>
      <c r="Q79" s="86">
        <f t="shared" si="27"/>
        <v>0</v>
      </c>
      <c r="R79" s="85"/>
      <c r="S79" s="86">
        <f t="shared" si="28"/>
        <v>0</v>
      </c>
      <c r="T79" s="85"/>
      <c r="U79" s="86">
        <f t="shared" si="29"/>
        <v>0</v>
      </c>
      <c r="V79" s="85"/>
      <c r="W79" s="86">
        <f t="shared" si="30"/>
        <v>0</v>
      </c>
      <c r="X79" s="85"/>
      <c r="Y79" s="86">
        <f t="shared" si="31"/>
        <v>0</v>
      </c>
      <c r="Z79" s="85"/>
      <c r="AA79" s="86">
        <f t="shared" si="32"/>
        <v>0</v>
      </c>
      <c r="AB79" s="85"/>
      <c r="AC79" s="86">
        <f t="shared" si="33"/>
        <v>0</v>
      </c>
      <c r="AD79" s="85"/>
      <c r="AE79" s="86">
        <f t="shared" si="34"/>
        <v>0</v>
      </c>
      <c r="AF79" s="85"/>
      <c r="AG79" s="86">
        <f t="shared" si="35"/>
        <v>0</v>
      </c>
      <c r="AH79" s="85"/>
      <c r="AI79" s="86">
        <f t="shared" si="36"/>
        <v>0</v>
      </c>
      <c r="AJ79" s="5">
        <f t="shared" si="1"/>
        <v>0</v>
      </c>
      <c r="AK79" s="14">
        <f t="shared" si="2"/>
        <v>0</v>
      </c>
      <c r="AL79" s="90">
        <f t="shared" si="18"/>
        <v>0</v>
      </c>
      <c r="AM79" s="15">
        <f t="shared" si="19"/>
        <v>2</v>
      </c>
      <c r="AN79" s="5">
        <f t="shared" si="20"/>
        <v>0</v>
      </c>
      <c r="AO79" s="74"/>
      <c r="AP79" s="81"/>
      <c r="AQ79" s="81"/>
      <c r="AR79" s="81"/>
      <c r="AS79" s="21"/>
    </row>
    <row r="80" spans="1:62" ht="12.75" customHeight="1" x14ac:dyDescent="0.2">
      <c r="A80" s="3"/>
      <c r="B80" s="5">
        <f t="shared" si="21"/>
        <v>38</v>
      </c>
      <c r="C80" s="142"/>
      <c r="D80" s="143"/>
      <c r="E80" s="22"/>
      <c r="F80" s="85"/>
      <c r="G80" s="86">
        <f t="shared" si="22"/>
        <v>0</v>
      </c>
      <c r="H80" s="85"/>
      <c r="I80" s="86">
        <f t="shared" si="23"/>
        <v>0</v>
      </c>
      <c r="J80" s="85"/>
      <c r="K80" s="86">
        <f t="shared" si="24"/>
        <v>0</v>
      </c>
      <c r="L80" s="85"/>
      <c r="M80" s="86">
        <f t="shared" si="25"/>
        <v>0</v>
      </c>
      <c r="N80" s="85"/>
      <c r="O80" s="86">
        <f t="shared" si="26"/>
        <v>0</v>
      </c>
      <c r="P80" s="85"/>
      <c r="Q80" s="86">
        <f t="shared" si="27"/>
        <v>0</v>
      </c>
      <c r="R80" s="85"/>
      <c r="S80" s="86">
        <f t="shared" si="28"/>
        <v>0</v>
      </c>
      <c r="T80" s="85"/>
      <c r="U80" s="86">
        <f t="shared" si="29"/>
        <v>0</v>
      </c>
      <c r="V80" s="85"/>
      <c r="W80" s="86">
        <f t="shared" si="30"/>
        <v>0</v>
      </c>
      <c r="X80" s="85"/>
      <c r="Y80" s="86">
        <f t="shared" si="31"/>
        <v>0</v>
      </c>
      <c r="Z80" s="85"/>
      <c r="AA80" s="86">
        <f t="shared" si="32"/>
        <v>0</v>
      </c>
      <c r="AB80" s="85"/>
      <c r="AC80" s="86">
        <f t="shared" si="33"/>
        <v>0</v>
      </c>
      <c r="AD80" s="85"/>
      <c r="AE80" s="86">
        <f t="shared" si="34"/>
        <v>0</v>
      </c>
      <c r="AF80" s="85"/>
      <c r="AG80" s="86">
        <f t="shared" si="35"/>
        <v>0</v>
      </c>
      <c r="AH80" s="85"/>
      <c r="AI80" s="86">
        <f t="shared" si="36"/>
        <v>0</v>
      </c>
      <c r="AJ80" s="5">
        <f t="shared" si="1"/>
        <v>0</v>
      </c>
      <c r="AK80" s="14">
        <f t="shared" si="2"/>
        <v>0</v>
      </c>
      <c r="AL80" s="90">
        <f t="shared" si="18"/>
        <v>0</v>
      </c>
      <c r="AM80" s="15">
        <f t="shared" si="19"/>
        <v>2</v>
      </c>
      <c r="AN80" s="5">
        <f t="shared" si="20"/>
        <v>0</v>
      </c>
      <c r="AO80" s="74"/>
      <c r="AP80" s="81"/>
      <c r="AQ80" s="81"/>
      <c r="AR80" s="81"/>
      <c r="AS80" s="21"/>
    </row>
    <row r="81" spans="1:45" ht="12.75" customHeight="1" x14ac:dyDescent="0.2">
      <c r="A81" s="3"/>
      <c r="B81" s="5">
        <f t="shared" si="21"/>
        <v>39</v>
      </c>
      <c r="C81" s="142"/>
      <c r="D81" s="143"/>
      <c r="E81" s="22"/>
      <c r="F81" s="85"/>
      <c r="G81" s="86">
        <f t="shared" si="22"/>
        <v>0</v>
      </c>
      <c r="H81" s="85"/>
      <c r="I81" s="86">
        <f t="shared" si="23"/>
        <v>0</v>
      </c>
      <c r="J81" s="85"/>
      <c r="K81" s="86">
        <f t="shared" si="24"/>
        <v>0</v>
      </c>
      <c r="L81" s="85"/>
      <c r="M81" s="86">
        <f t="shared" si="25"/>
        <v>0</v>
      </c>
      <c r="N81" s="85"/>
      <c r="O81" s="86">
        <f t="shared" si="26"/>
        <v>0</v>
      </c>
      <c r="P81" s="85"/>
      <c r="Q81" s="86">
        <f t="shared" si="27"/>
        <v>0</v>
      </c>
      <c r="R81" s="85"/>
      <c r="S81" s="86">
        <f t="shared" si="28"/>
        <v>0</v>
      </c>
      <c r="T81" s="85"/>
      <c r="U81" s="86">
        <f t="shared" si="29"/>
        <v>0</v>
      </c>
      <c r="V81" s="85"/>
      <c r="W81" s="86">
        <f t="shared" si="30"/>
        <v>0</v>
      </c>
      <c r="X81" s="85"/>
      <c r="Y81" s="86">
        <f t="shared" si="31"/>
        <v>0</v>
      </c>
      <c r="Z81" s="85"/>
      <c r="AA81" s="86">
        <f t="shared" si="32"/>
        <v>0</v>
      </c>
      <c r="AB81" s="85"/>
      <c r="AC81" s="86">
        <f t="shared" si="33"/>
        <v>0</v>
      </c>
      <c r="AD81" s="85"/>
      <c r="AE81" s="86">
        <f t="shared" si="34"/>
        <v>0</v>
      </c>
      <c r="AF81" s="85"/>
      <c r="AG81" s="86">
        <f t="shared" si="35"/>
        <v>0</v>
      </c>
      <c r="AH81" s="85"/>
      <c r="AI81" s="86">
        <f t="shared" si="36"/>
        <v>0</v>
      </c>
      <c r="AJ81" s="5">
        <f t="shared" si="1"/>
        <v>0</v>
      </c>
      <c r="AK81" s="14">
        <f t="shared" si="2"/>
        <v>0</v>
      </c>
      <c r="AL81" s="90">
        <f t="shared" si="18"/>
        <v>0</v>
      </c>
      <c r="AM81" s="15">
        <f t="shared" si="19"/>
        <v>2</v>
      </c>
      <c r="AN81" s="5">
        <f t="shared" si="20"/>
        <v>0</v>
      </c>
      <c r="AO81" s="74"/>
      <c r="AP81" s="81"/>
      <c r="AQ81" s="81"/>
      <c r="AR81" s="81"/>
      <c r="AS81" s="21"/>
    </row>
    <row r="82" spans="1:45" ht="12.75" customHeight="1" x14ac:dyDescent="0.2">
      <c r="A82" s="3"/>
      <c r="B82" s="5">
        <f t="shared" si="21"/>
        <v>40</v>
      </c>
      <c r="C82" s="142"/>
      <c r="D82" s="143"/>
      <c r="E82" s="22"/>
      <c r="F82" s="85"/>
      <c r="G82" s="86">
        <f t="shared" si="22"/>
        <v>0</v>
      </c>
      <c r="H82" s="85"/>
      <c r="I82" s="86">
        <f t="shared" si="23"/>
        <v>0</v>
      </c>
      <c r="J82" s="85"/>
      <c r="K82" s="86">
        <f t="shared" si="24"/>
        <v>0</v>
      </c>
      <c r="L82" s="85"/>
      <c r="M82" s="86">
        <f t="shared" si="25"/>
        <v>0</v>
      </c>
      <c r="N82" s="85"/>
      <c r="O82" s="86">
        <f t="shared" si="26"/>
        <v>0</v>
      </c>
      <c r="P82" s="85"/>
      <c r="Q82" s="86">
        <f t="shared" si="27"/>
        <v>0</v>
      </c>
      <c r="R82" s="85"/>
      <c r="S82" s="86">
        <f t="shared" si="28"/>
        <v>0</v>
      </c>
      <c r="T82" s="85"/>
      <c r="U82" s="86">
        <f t="shared" si="29"/>
        <v>0</v>
      </c>
      <c r="V82" s="85"/>
      <c r="W82" s="86">
        <f t="shared" si="30"/>
        <v>0</v>
      </c>
      <c r="X82" s="85"/>
      <c r="Y82" s="86">
        <f t="shared" si="31"/>
        <v>0</v>
      </c>
      <c r="Z82" s="85"/>
      <c r="AA82" s="86">
        <f t="shared" si="32"/>
        <v>0</v>
      </c>
      <c r="AB82" s="85"/>
      <c r="AC82" s="86">
        <f t="shared" si="33"/>
        <v>0</v>
      </c>
      <c r="AD82" s="85"/>
      <c r="AE82" s="86">
        <f t="shared" si="34"/>
        <v>0</v>
      </c>
      <c r="AF82" s="85"/>
      <c r="AG82" s="86">
        <f t="shared" si="35"/>
        <v>0</v>
      </c>
      <c r="AH82" s="85"/>
      <c r="AI82" s="86">
        <f t="shared" si="36"/>
        <v>0</v>
      </c>
      <c r="AJ82" s="5">
        <f t="shared" si="1"/>
        <v>0</v>
      </c>
      <c r="AK82" s="14">
        <f t="shared" si="2"/>
        <v>0</v>
      </c>
      <c r="AL82" s="90">
        <f t="shared" si="18"/>
        <v>0</v>
      </c>
      <c r="AM82" s="15">
        <f t="shared" si="19"/>
        <v>2</v>
      </c>
      <c r="AN82" s="5">
        <f t="shared" si="20"/>
        <v>0</v>
      </c>
      <c r="AO82" s="74"/>
      <c r="AP82" s="81"/>
      <c r="AQ82" s="81"/>
      <c r="AR82" s="81"/>
      <c r="AS82" s="21"/>
    </row>
    <row r="83" spans="1:45" ht="12.75" customHeight="1" x14ac:dyDescent="0.2">
      <c r="A83" s="3"/>
      <c r="B83" s="5">
        <f t="shared" si="21"/>
        <v>41</v>
      </c>
      <c r="C83" s="142"/>
      <c r="D83" s="143"/>
      <c r="E83" s="22"/>
      <c r="F83" s="85"/>
      <c r="G83" s="86">
        <f t="shared" si="22"/>
        <v>0</v>
      </c>
      <c r="H83" s="85"/>
      <c r="I83" s="86">
        <f t="shared" si="23"/>
        <v>0</v>
      </c>
      <c r="J83" s="85"/>
      <c r="K83" s="86">
        <f t="shared" si="24"/>
        <v>0</v>
      </c>
      <c r="L83" s="85"/>
      <c r="M83" s="86">
        <f t="shared" si="25"/>
        <v>0</v>
      </c>
      <c r="N83" s="85"/>
      <c r="O83" s="86">
        <f t="shared" si="26"/>
        <v>0</v>
      </c>
      <c r="P83" s="85"/>
      <c r="Q83" s="86">
        <f t="shared" si="27"/>
        <v>0</v>
      </c>
      <c r="R83" s="85"/>
      <c r="S83" s="86">
        <f t="shared" si="28"/>
        <v>0</v>
      </c>
      <c r="T83" s="85"/>
      <c r="U83" s="86">
        <f t="shared" si="29"/>
        <v>0</v>
      </c>
      <c r="V83" s="85"/>
      <c r="W83" s="86">
        <f t="shared" si="30"/>
        <v>0</v>
      </c>
      <c r="X83" s="85"/>
      <c r="Y83" s="86">
        <f t="shared" si="31"/>
        <v>0</v>
      </c>
      <c r="Z83" s="85"/>
      <c r="AA83" s="86">
        <f t="shared" si="32"/>
        <v>0</v>
      </c>
      <c r="AB83" s="85"/>
      <c r="AC83" s="86">
        <f t="shared" si="33"/>
        <v>0</v>
      </c>
      <c r="AD83" s="85"/>
      <c r="AE83" s="86">
        <f t="shared" si="34"/>
        <v>0</v>
      </c>
      <c r="AF83" s="85"/>
      <c r="AG83" s="86">
        <f t="shared" si="35"/>
        <v>0</v>
      </c>
      <c r="AH83" s="85"/>
      <c r="AI83" s="86">
        <f t="shared" si="36"/>
        <v>0</v>
      </c>
      <c r="AJ83" s="5">
        <f t="shared" si="1"/>
        <v>0</v>
      </c>
      <c r="AK83" s="14">
        <f t="shared" si="2"/>
        <v>0</v>
      </c>
      <c r="AL83" s="90">
        <f t="shared" si="18"/>
        <v>0</v>
      </c>
      <c r="AM83" s="15">
        <f t="shared" si="19"/>
        <v>2</v>
      </c>
      <c r="AN83" s="5">
        <f t="shared" si="20"/>
        <v>0</v>
      </c>
      <c r="AO83" s="74"/>
      <c r="AP83" s="81"/>
      <c r="AQ83" s="81"/>
      <c r="AR83" s="81"/>
      <c r="AS83" s="21"/>
    </row>
    <row r="84" spans="1:45" ht="12.75" customHeight="1" x14ac:dyDescent="0.2">
      <c r="A84" s="3"/>
      <c r="B84" s="5">
        <f t="shared" si="21"/>
        <v>42</v>
      </c>
      <c r="C84" s="142"/>
      <c r="D84" s="143"/>
      <c r="E84" s="22"/>
      <c r="F84" s="85"/>
      <c r="G84" s="86">
        <f t="shared" si="22"/>
        <v>0</v>
      </c>
      <c r="H84" s="85"/>
      <c r="I84" s="86">
        <f t="shared" si="23"/>
        <v>0</v>
      </c>
      <c r="J84" s="85"/>
      <c r="K84" s="86">
        <f t="shared" si="24"/>
        <v>0</v>
      </c>
      <c r="L84" s="85"/>
      <c r="M84" s="86">
        <f t="shared" si="25"/>
        <v>0</v>
      </c>
      <c r="N84" s="85"/>
      <c r="O84" s="86">
        <f t="shared" si="26"/>
        <v>0</v>
      </c>
      <c r="P84" s="85"/>
      <c r="Q84" s="86">
        <f t="shared" si="27"/>
        <v>0</v>
      </c>
      <c r="R84" s="85"/>
      <c r="S84" s="86">
        <f t="shared" si="28"/>
        <v>0</v>
      </c>
      <c r="T84" s="85"/>
      <c r="U84" s="86">
        <f t="shared" si="29"/>
        <v>0</v>
      </c>
      <c r="V84" s="85"/>
      <c r="W84" s="86">
        <f t="shared" si="30"/>
        <v>0</v>
      </c>
      <c r="X84" s="85"/>
      <c r="Y84" s="86">
        <f t="shared" si="31"/>
        <v>0</v>
      </c>
      <c r="Z84" s="85"/>
      <c r="AA84" s="86">
        <f t="shared" si="32"/>
        <v>0</v>
      </c>
      <c r="AB84" s="85"/>
      <c r="AC84" s="86">
        <f t="shared" si="33"/>
        <v>0</v>
      </c>
      <c r="AD84" s="85"/>
      <c r="AE84" s="86">
        <f t="shared" si="34"/>
        <v>0</v>
      </c>
      <c r="AF84" s="85"/>
      <c r="AG84" s="86">
        <f t="shared" si="35"/>
        <v>0</v>
      </c>
      <c r="AH84" s="85"/>
      <c r="AI84" s="86">
        <f t="shared" si="36"/>
        <v>0</v>
      </c>
      <c r="AJ84" s="5">
        <f t="shared" si="1"/>
        <v>0</v>
      </c>
      <c r="AK84" s="14">
        <f t="shared" si="2"/>
        <v>0</v>
      </c>
      <c r="AL84" s="90">
        <f t="shared" si="18"/>
        <v>0</v>
      </c>
      <c r="AM84" s="15">
        <f t="shared" si="19"/>
        <v>2</v>
      </c>
      <c r="AN84" s="5">
        <f t="shared" si="20"/>
        <v>0</v>
      </c>
      <c r="AO84" s="74"/>
      <c r="AP84" s="81"/>
      <c r="AQ84" s="81"/>
      <c r="AR84" s="81"/>
      <c r="AS84" s="21"/>
    </row>
    <row r="85" spans="1:45" ht="12.75" customHeight="1" x14ac:dyDescent="0.2">
      <c r="A85" s="3"/>
      <c r="B85" s="5">
        <f t="shared" si="21"/>
        <v>43</v>
      </c>
      <c r="C85" s="142"/>
      <c r="D85" s="143"/>
      <c r="E85" s="22"/>
      <c r="F85" s="85"/>
      <c r="G85" s="86">
        <f t="shared" si="22"/>
        <v>0</v>
      </c>
      <c r="H85" s="85"/>
      <c r="I85" s="86">
        <f t="shared" si="23"/>
        <v>0</v>
      </c>
      <c r="J85" s="85"/>
      <c r="K85" s="86">
        <f t="shared" si="24"/>
        <v>0</v>
      </c>
      <c r="L85" s="85"/>
      <c r="M85" s="86">
        <f t="shared" si="25"/>
        <v>0</v>
      </c>
      <c r="N85" s="85"/>
      <c r="O85" s="86">
        <f t="shared" si="26"/>
        <v>0</v>
      </c>
      <c r="P85" s="85"/>
      <c r="Q85" s="86">
        <f t="shared" si="27"/>
        <v>0</v>
      </c>
      <c r="R85" s="85"/>
      <c r="S85" s="86">
        <f t="shared" si="28"/>
        <v>0</v>
      </c>
      <c r="T85" s="85"/>
      <c r="U85" s="86">
        <f t="shared" si="29"/>
        <v>0</v>
      </c>
      <c r="V85" s="85"/>
      <c r="W85" s="86">
        <f t="shared" si="30"/>
        <v>0</v>
      </c>
      <c r="X85" s="85"/>
      <c r="Y85" s="86">
        <f t="shared" si="31"/>
        <v>0</v>
      </c>
      <c r="Z85" s="85"/>
      <c r="AA85" s="86">
        <f t="shared" si="32"/>
        <v>0</v>
      </c>
      <c r="AB85" s="85"/>
      <c r="AC85" s="86">
        <f t="shared" si="33"/>
        <v>0</v>
      </c>
      <c r="AD85" s="85"/>
      <c r="AE85" s="86">
        <f t="shared" si="34"/>
        <v>0</v>
      </c>
      <c r="AF85" s="85"/>
      <c r="AG85" s="86">
        <f t="shared" si="35"/>
        <v>0</v>
      </c>
      <c r="AH85" s="85"/>
      <c r="AI85" s="86">
        <f t="shared" si="36"/>
        <v>0</v>
      </c>
      <c r="AJ85" s="5">
        <f t="shared" si="1"/>
        <v>0</v>
      </c>
      <c r="AK85" s="14">
        <f t="shared" si="2"/>
        <v>0</v>
      </c>
      <c r="AL85" s="90">
        <f t="shared" si="18"/>
        <v>0</v>
      </c>
      <c r="AM85" s="15">
        <f t="shared" si="19"/>
        <v>2</v>
      </c>
      <c r="AN85" s="5">
        <f t="shared" si="20"/>
        <v>0</v>
      </c>
      <c r="AO85" s="74"/>
      <c r="AP85" s="81"/>
      <c r="AQ85" s="81"/>
      <c r="AR85" s="81"/>
      <c r="AS85" s="21"/>
    </row>
    <row r="86" spans="1:45" ht="12.75" customHeight="1" x14ac:dyDescent="0.2">
      <c r="A86" s="3"/>
      <c r="B86" s="5">
        <f t="shared" si="21"/>
        <v>44</v>
      </c>
      <c r="C86" s="142"/>
      <c r="D86" s="143"/>
      <c r="E86" s="22"/>
      <c r="F86" s="85"/>
      <c r="G86" s="86">
        <f>IF(F86=$F$40,$F$41,0)</f>
        <v>0</v>
      </c>
      <c r="H86" s="85"/>
      <c r="I86" s="86">
        <f>IF(H86=$H$40,$H$41,0)</f>
        <v>0</v>
      </c>
      <c r="J86" s="85"/>
      <c r="K86" s="86">
        <f>IF(J86=$J$40,$J$41,0)</f>
        <v>0</v>
      </c>
      <c r="L86" s="85"/>
      <c r="M86" s="86">
        <f>IF(L86=$L$40,$L$41,0)</f>
        <v>0</v>
      </c>
      <c r="N86" s="85"/>
      <c r="O86" s="86">
        <f>IF(N86=$N$40,$N$41,0)</f>
        <v>0</v>
      </c>
      <c r="P86" s="85"/>
      <c r="Q86" s="86">
        <f>IF(P86=$P$40,$P$41,0)</f>
        <v>0</v>
      </c>
      <c r="R86" s="85"/>
      <c r="S86" s="86">
        <f>IF(R86=$R$40,$R$41,0)</f>
        <v>0</v>
      </c>
      <c r="T86" s="85"/>
      <c r="U86" s="86">
        <f>IF(T86=$T$40,$T$41,0)</f>
        <v>0</v>
      </c>
      <c r="V86" s="85"/>
      <c r="W86" s="86">
        <f>IF(V86=$V$40,$V$41,0)</f>
        <v>0</v>
      </c>
      <c r="X86" s="85"/>
      <c r="Y86" s="86">
        <f>IF(X86=$X$40,$X$41,0)</f>
        <v>0</v>
      </c>
      <c r="Z86" s="85"/>
      <c r="AA86" s="86">
        <f>IF(Z86=$Z$40,$Z$41,0)</f>
        <v>0</v>
      </c>
      <c r="AB86" s="85"/>
      <c r="AC86" s="86">
        <f>IF(AB86=$AB$40,$AB$41,0)</f>
        <v>0</v>
      </c>
      <c r="AD86" s="85"/>
      <c r="AE86" s="86">
        <f>IF(AD86=$AD$40,$AD$41,0)</f>
        <v>0</v>
      </c>
      <c r="AF86" s="85"/>
      <c r="AG86" s="86">
        <f>IF(AF86=$AF$40,$AF$41,0)</f>
        <v>0</v>
      </c>
      <c r="AH86" s="85"/>
      <c r="AI86" s="86">
        <f>IF(AH86=$AH$40,$AH$41,0)</f>
        <v>0</v>
      </c>
      <c r="AJ86" s="5">
        <f t="shared" si="1"/>
        <v>0</v>
      </c>
      <c r="AK86" s="14">
        <f t="shared" si="2"/>
        <v>0</v>
      </c>
      <c r="AL86" s="90">
        <f t="shared" si="18"/>
        <v>0</v>
      </c>
      <c r="AM86" s="15">
        <f t="shared" si="19"/>
        <v>2</v>
      </c>
      <c r="AN86" s="5">
        <f t="shared" si="20"/>
        <v>0</v>
      </c>
      <c r="AO86" s="74"/>
      <c r="AP86" s="81"/>
      <c r="AQ86" s="81"/>
      <c r="AR86" s="81"/>
      <c r="AS86" s="21"/>
    </row>
    <row r="87" spans="1:45" ht="12.75" customHeight="1" x14ac:dyDescent="0.2">
      <c r="A87" s="3"/>
      <c r="B87" s="5">
        <f t="shared" si="21"/>
        <v>45</v>
      </c>
      <c r="C87" s="142"/>
      <c r="D87" s="143"/>
      <c r="E87" s="22"/>
      <c r="F87" s="85"/>
      <c r="G87" s="86">
        <f>IF(F87=$F$40,$F$41,0)</f>
        <v>0</v>
      </c>
      <c r="H87" s="85"/>
      <c r="I87" s="86">
        <f>IF(H87=$H$40,$H$41,0)</f>
        <v>0</v>
      </c>
      <c r="J87" s="85"/>
      <c r="K87" s="86">
        <f>IF(J87=$J$40,$J$41,0)</f>
        <v>0</v>
      </c>
      <c r="L87" s="85"/>
      <c r="M87" s="86">
        <f>IF(L87=$L$40,$L$41,0)</f>
        <v>0</v>
      </c>
      <c r="N87" s="85"/>
      <c r="O87" s="86">
        <f>IF(N87=$N$40,$N$41,0)</f>
        <v>0</v>
      </c>
      <c r="P87" s="85"/>
      <c r="Q87" s="86">
        <f>IF(P87=$P$40,$P$41,0)</f>
        <v>0</v>
      </c>
      <c r="R87" s="85"/>
      <c r="S87" s="86">
        <f>IF(R87=$R$40,$R$41,0)</f>
        <v>0</v>
      </c>
      <c r="T87" s="85"/>
      <c r="U87" s="86">
        <f>IF(T87=$T$40,$T$41,0)</f>
        <v>0</v>
      </c>
      <c r="V87" s="85"/>
      <c r="W87" s="86">
        <f>IF(V87=$V$40,$V$41,0)</f>
        <v>0</v>
      </c>
      <c r="X87" s="85"/>
      <c r="Y87" s="86">
        <f>IF(X87=$X$40,$X$41,0)</f>
        <v>0</v>
      </c>
      <c r="Z87" s="85"/>
      <c r="AA87" s="86">
        <f>IF(Z87=$Z$40,$Z$41,0)</f>
        <v>0</v>
      </c>
      <c r="AB87" s="85"/>
      <c r="AC87" s="86">
        <f>IF(AB87=$AB$40,$AB$41,0)</f>
        <v>0</v>
      </c>
      <c r="AD87" s="85"/>
      <c r="AE87" s="86">
        <f>IF(AD87=$AD$40,$AD$41,0)</f>
        <v>0</v>
      </c>
      <c r="AF87" s="85"/>
      <c r="AG87" s="86">
        <f>IF(AF87=$AF$40,$AF$41,0)</f>
        <v>0</v>
      </c>
      <c r="AH87" s="85"/>
      <c r="AI87" s="86">
        <f>IF(AH87=$AH$40,$AH$41,0)</f>
        <v>0</v>
      </c>
      <c r="AJ87" s="5">
        <f t="shared" si="1"/>
        <v>0</v>
      </c>
      <c r="AK87" s="14">
        <f t="shared" si="2"/>
        <v>0</v>
      </c>
      <c r="AL87" s="90">
        <f t="shared" si="18"/>
        <v>0</v>
      </c>
      <c r="AM87" s="15">
        <f t="shared" si="19"/>
        <v>2</v>
      </c>
      <c r="AN87" s="5">
        <f t="shared" si="20"/>
        <v>0</v>
      </c>
      <c r="AO87" s="74"/>
      <c r="AP87" s="81"/>
      <c r="AQ87" s="81"/>
      <c r="AR87" s="81"/>
      <c r="AS87" s="21"/>
    </row>
    <row r="88" spans="1:45" ht="12.75" customHeight="1" x14ac:dyDescent="0.2">
      <c r="A88" s="3"/>
      <c r="B88" s="5">
        <f t="shared" si="21"/>
        <v>46</v>
      </c>
      <c r="C88" s="142"/>
      <c r="D88" s="143"/>
      <c r="E88" s="22"/>
      <c r="F88" s="85"/>
      <c r="G88" s="86">
        <f>IF(F88=$F$40,$F$41,0)</f>
        <v>0</v>
      </c>
      <c r="H88" s="85"/>
      <c r="I88" s="86">
        <f>IF(H88=$H$40,$H$41,0)</f>
        <v>0</v>
      </c>
      <c r="J88" s="85"/>
      <c r="K88" s="86">
        <f>IF(J88=$J$40,$J$41,0)</f>
        <v>0</v>
      </c>
      <c r="L88" s="85"/>
      <c r="M88" s="86">
        <f>IF(L88=$L$40,$L$41,0)</f>
        <v>0</v>
      </c>
      <c r="N88" s="85"/>
      <c r="O88" s="86">
        <f>IF(N88=$N$40,$N$41,0)</f>
        <v>0</v>
      </c>
      <c r="P88" s="85"/>
      <c r="Q88" s="86">
        <f>IF(P88=$P$40,$P$41,0)</f>
        <v>0</v>
      </c>
      <c r="R88" s="85"/>
      <c r="S88" s="86">
        <f>IF(R88=$R$40,$R$41,0)</f>
        <v>0</v>
      </c>
      <c r="T88" s="85"/>
      <c r="U88" s="86">
        <f>IF(T88=$T$40,$T$41,0)</f>
        <v>0</v>
      </c>
      <c r="V88" s="85"/>
      <c r="W88" s="86">
        <f>IF(V88=$V$40,$V$41,0)</f>
        <v>0</v>
      </c>
      <c r="X88" s="85"/>
      <c r="Y88" s="86">
        <f>IF(X88=$X$40,$X$41,0)</f>
        <v>0</v>
      </c>
      <c r="Z88" s="85"/>
      <c r="AA88" s="86">
        <f>IF(Z88=$Z$40,$Z$41,0)</f>
        <v>0</v>
      </c>
      <c r="AB88" s="85"/>
      <c r="AC88" s="86">
        <f>IF(AB88=$AB$40,$AB$41,0)</f>
        <v>0</v>
      </c>
      <c r="AD88" s="85"/>
      <c r="AE88" s="86">
        <f>IF(AD88=$AD$40,$AD$41,0)</f>
        <v>0</v>
      </c>
      <c r="AF88" s="85"/>
      <c r="AG88" s="86">
        <f>IF(AF88=$AF$40,$AF$41,0)</f>
        <v>0</v>
      </c>
      <c r="AH88" s="85"/>
      <c r="AI88" s="86">
        <f>IF(AH88=$AH$40,$AH$41,0)</f>
        <v>0</v>
      </c>
      <c r="AJ88" s="5">
        <f t="shared" si="1"/>
        <v>0</v>
      </c>
      <c r="AK88" s="14">
        <f t="shared" si="2"/>
        <v>0</v>
      </c>
      <c r="AL88" s="90">
        <f t="shared" si="18"/>
        <v>0</v>
      </c>
      <c r="AM88" s="15">
        <f t="shared" si="19"/>
        <v>2</v>
      </c>
      <c r="AN88" s="5">
        <f t="shared" si="20"/>
        <v>0</v>
      </c>
      <c r="AO88" s="74"/>
      <c r="AP88" s="81"/>
      <c r="AQ88" s="81"/>
      <c r="AR88" s="81"/>
      <c r="AS88" s="21"/>
    </row>
    <row r="89" spans="1:45" ht="12.75" customHeight="1" x14ac:dyDescent="0.2">
      <c r="A89" s="3"/>
      <c r="B89" s="5">
        <v>47</v>
      </c>
      <c r="C89" s="142"/>
      <c r="D89" s="143"/>
      <c r="E89" s="22"/>
      <c r="F89" s="85"/>
      <c r="G89" s="86">
        <f>IF(F89=$F$40,$F$41,0)</f>
        <v>0</v>
      </c>
      <c r="H89" s="85"/>
      <c r="I89" s="86">
        <f>IF(H89=$H$40,$H$41,0)</f>
        <v>0</v>
      </c>
      <c r="J89" s="85"/>
      <c r="K89" s="86">
        <f>IF(J89=$J$40,$J$41,0)</f>
        <v>0</v>
      </c>
      <c r="L89" s="85"/>
      <c r="M89" s="86">
        <f>IF(L89=$L$40,$L$41,0)</f>
        <v>0</v>
      </c>
      <c r="N89" s="85"/>
      <c r="O89" s="86">
        <f>IF(N89=$N$40,$N$41,0)</f>
        <v>0</v>
      </c>
      <c r="P89" s="85"/>
      <c r="Q89" s="86">
        <f>IF(P89=$P$40,$P$41,0)</f>
        <v>0</v>
      </c>
      <c r="R89" s="85"/>
      <c r="S89" s="86">
        <f>IF(R89=$R$40,$R$41,0)</f>
        <v>0</v>
      </c>
      <c r="T89" s="85"/>
      <c r="U89" s="86">
        <f>IF(T89=$T$40,$T$41,0)</f>
        <v>0</v>
      </c>
      <c r="V89" s="85"/>
      <c r="W89" s="86">
        <f>IF(V89=$V$40,$V$41,0)</f>
        <v>0</v>
      </c>
      <c r="X89" s="85"/>
      <c r="Y89" s="86">
        <f>IF(X89=$X$40,$X$41,0)</f>
        <v>0</v>
      </c>
      <c r="Z89" s="85"/>
      <c r="AA89" s="86">
        <f>IF(Z89=$Z$40,$Z$41,0)</f>
        <v>0</v>
      </c>
      <c r="AB89" s="85"/>
      <c r="AC89" s="86">
        <f>IF(AB89=$AB$40,$AB$41,0)</f>
        <v>0</v>
      </c>
      <c r="AD89" s="85"/>
      <c r="AE89" s="86">
        <f>IF(AD89=$AD$40,$AD$41,0)</f>
        <v>0</v>
      </c>
      <c r="AF89" s="85"/>
      <c r="AG89" s="86">
        <f>IF(AF89=$AF$40,$AF$41,0)</f>
        <v>0</v>
      </c>
      <c r="AH89" s="85"/>
      <c r="AI89" s="86">
        <f>IF(AH89=$AH$40,$AH$41,0)</f>
        <v>0</v>
      </c>
      <c r="AJ89" s="5">
        <f t="shared" si="1"/>
        <v>0</v>
      </c>
      <c r="AK89" s="14">
        <f t="shared" si="2"/>
        <v>0</v>
      </c>
      <c r="AL89" s="90">
        <f t="shared" si="18"/>
        <v>0</v>
      </c>
      <c r="AM89" s="15">
        <f t="shared" si="19"/>
        <v>2</v>
      </c>
      <c r="AN89" s="5">
        <f>IF($E$43:$E$89="P",IF(AND((AK89&lt;50),(AK89&gt;=0)),"INICIAL",IF(AND((AK89&lt;80),(AK89&gt;49)),"INTERMEDIO",IF(AND((AK89&lt;=100),(AK89&gt;79)),"AVANZADO"))),0)</f>
        <v>0</v>
      </c>
      <c r="AO89" s="74"/>
      <c r="AP89" s="81"/>
      <c r="AQ89" s="81"/>
      <c r="AR89" s="81"/>
      <c r="AS89" s="21"/>
    </row>
    <row r="90" spans="1:45" ht="12.75" customHeight="1" x14ac:dyDescent="0.2">
      <c r="B90" s="9"/>
      <c r="C90" s="156"/>
      <c r="D90" s="156"/>
      <c r="E90" s="27"/>
      <c r="F90" s="27"/>
      <c r="G90" s="95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9"/>
      <c r="AK90" s="13"/>
      <c r="AL90" s="13"/>
      <c r="AM90" s="13"/>
      <c r="AN90" s="9"/>
      <c r="AO90" s="21"/>
      <c r="AP90" s="21"/>
      <c r="AQ90" s="21"/>
      <c r="AR90" s="21"/>
    </row>
    <row r="91" spans="1:45" ht="12.75" customHeight="1" x14ac:dyDescent="0.2">
      <c r="B91" s="3"/>
      <c r="C91" s="144" t="s">
        <v>3</v>
      </c>
      <c r="D91" s="157"/>
      <c r="E91" s="145"/>
      <c r="F91" s="16">
        <f>SUMIF($E$43:$E$89,"=P",G43:G89)</f>
        <v>0</v>
      </c>
      <c r="G91" s="37"/>
      <c r="H91" s="16">
        <f>SUMIF($E$43:$E$89,"=P",I43:I89)</f>
        <v>0</v>
      </c>
      <c r="I91" s="16"/>
      <c r="J91" s="16">
        <f>SUMIF($E$43:$E$89,"=P",K43:K89)</f>
        <v>0</v>
      </c>
      <c r="K91" s="16"/>
      <c r="L91" s="16">
        <f>SUMIF($E$43:$E$89,"=P",M43:M89)</f>
        <v>0</v>
      </c>
      <c r="M91" s="16"/>
      <c r="N91" s="16">
        <f>SUMIF($E$43:$E$89,"=P",O43:O89)</f>
        <v>0</v>
      </c>
      <c r="O91" s="16"/>
      <c r="P91" s="16">
        <f>SUMIF($E$43:$E$89,"=P",Q43:Q89)</f>
        <v>0</v>
      </c>
      <c r="Q91" s="16"/>
      <c r="R91" s="16">
        <f>SUMIF($E$43:$E$89,"=P",S43:S89)</f>
        <v>0</v>
      </c>
      <c r="S91" s="16"/>
      <c r="T91" s="16">
        <f>SUMIF($E$43:$E$89,"=P",U43:U89)</f>
        <v>0</v>
      </c>
      <c r="U91" s="16"/>
      <c r="V91" s="16">
        <f>SUMIF($E$43:$E$89,"=P",W43:W89)</f>
        <v>0</v>
      </c>
      <c r="W91" s="16"/>
      <c r="X91" s="16">
        <f>SUMIF($E$43:$E$89,"=P",Y43:Y89)</f>
        <v>0</v>
      </c>
      <c r="Y91" s="16"/>
      <c r="Z91" s="16">
        <f>SUMIF($E$43:$E$89,"=P",AA43:AA89)</f>
        <v>0</v>
      </c>
      <c r="AA91" s="16"/>
      <c r="AB91" s="16">
        <f>SUMIF($E$43:$E$89,"=P",AC43:AC89)</f>
        <v>0</v>
      </c>
      <c r="AC91" s="16"/>
      <c r="AD91" s="16">
        <f>SUMIF($E$43:$E$89,"=P",AE43:AE89)</f>
        <v>0</v>
      </c>
      <c r="AE91" s="16"/>
      <c r="AF91" s="16">
        <f>SUMIF($E$43:$E$89,"=P",AG43:AG89)</f>
        <v>0</v>
      </c>
      <c r="AG91" s="16"/>
      <c r="AH91" s="16">
        <f>SUMIF($E$43:$E$89,"=P",AI43:AI89)</f>
        <v>0</v>
      </c>
      <c r="AI91" s="16"/>
      <c r="AJ91" s="6"/>
      <c r="AK91" s="17" t="s">
        <v>19</v>
      </c>
      <c r="AL91" s="17"/>
      <c r="AM91" s="17" t="s">
        <v>5</v>
      </c>
      <c r="AN91" s="8"/>
      <c r="AO91" s="21"/>
      <c r="AP91" s="21"/>
      <c r="AQ91" s="21"/>
      <c r="AR91" s="21"/>
    </row>
    <row r="92" spans="1:45" ht="12.75" customHeight="1" x14ac:dyDescent="0.2">
      <c r="B92" s="3"/>
      <c r="C92" s="158" t="s">
        <v>38</v>
      </c>
      <c r="D92" s="158"/>
      <c r="E92" s="158"/>
      <c r="F92" s="14" t="e">
        <f>(F91*100)/(C18*F11)</f>
        <v>#DIV/0!</v>
      </c>
      <c r="G92" s="62"/>
      <c r="H92" s="14" t="e">
        <f>(H91*100)/(C19*F11)</f>
        <v>#DIV/0!</v>
      </c>
      <c r="I92" s="14"/>
      <c r="J92" s="14" t="e">
        <f>(J91*100)/(C20*F11)</f>
        <v>#DIV/0!</v>
      </c>
      <c r="K92" s="14"/>
      <c r="L92" s="14" t="e">
        <f>(L91*100)/(C21*F11)</f>
        <v>#DIV/0!</v>
      </c>
      <c r="M92" s="14"/>
      <c r="N92" s="14" t="e">
        <f>(N91*100)/(C22*F11)</f>
        <v>#DIV/0!</v>
      </c>
      <c r="O92" s="14"/>
      <c r="P92" s="14" t="e">
        <f>(P91*100)/(C23*F11)</f>
        <v>#DIV/0!</v>
      </c>
      <c r="Q92" s="14"/>
      <c r="R92" s="14" t="e">
        <f>(R91*100)/(C24*F11)</f>
        <v>#DIV/0!</v>
      </c>
      <c r="S92" s="14"/>
      <c r="T92" s="14" t="e">
        <f>(T91*100)/(C25*F11)</f>
        <v>#DIV/0!</v>
      </c>
      <c r="U92" s="14"/>
      <c r="V92" s="14" t="e">
        <f>(V91*100)/(C26*F11)</f>
        <v>#DIV/0!</v>
      </c>
      <c r="W92" s="14"/>
      <c r="X92" s="14" t="e">
        <f>(X91*100)/(C27*F11)</f>
        <v>#DIV/0!</v>
      </c>
      <c r="Y92" s="14"/>
      <c r="Z92" s="14" t="e">
        <f>(Z91*100)/(C28*F11)</f>
        <v>#DIV/0!</v>
      </c>
      <c r="AA92" s="14"/>
      <c r="AB92" s="14" t="e">
        <f>(AB91*100)/(C29*F11)</f>
        <v>#DIV/0!</v>
      </c>
      <c r="AC92" s="14"/>
      <c r="AD92" s="14" t="e">
        <f>(AD91*100)/(C30*F11)</f>
        <v>#DIV/0!</v>
      </c>
      <c r="AE92" s="14"/>
      <c r="AF92" s="14" t="e">
        <f>(AF91*100)/(C31*F11)</f>
        <v>#DIV/0!</v>
      </c>
      <c r="AG92" s="14"/>
      <c r="AH92" s="14" t="e">
        <f>(AH91*100)/(C32*F11)</f>
        <v>#DIV/0!</v>
      </c>
      <c r="AI92" s="15"/>
      <c r="AJ92" s="6"/>
      <c r="AK92" s="18" t="e">
        <f>SUM(AK43:AK89)/COUNTIF(AK43:AK89,"&gt;0")</f>
        <v>#DIV/0!</v>
      </c>
      <c r="AL92" s="18"/>
      <c r="AM92" s="19" t="e">
        <f>SUMIF($E$43:$E$89,"=P",$AM$43:$AM$89)/COUNTIF($E$43:$E$89,"=P")</f>
        <v>#DIV/0!</v>
      </c>
      <c r="AN92" s="8"/>
      <c r="AO92" s="21"/>
      <c r="AP92" s="21"/>
      <c r="AQ92" s="21"/>
      <c r="AR92" s="21"/>
    </row>
    <row r="93" spans="1:45" s="50" customFormat="1" ht="12.75" customHeight="1" x14ac:dyDescent="0.2">
      <c r="C93" s="151"/>
      <c r="D93" s="152"/>
      <c r="E93" s="152"/>
      <c r="F93" s="51"/>
      <c r="G93" s="21"/>
      <c r="H93" s="21"/>
      <c r="I93" s="21"/>
      <c r="J93" s="21"/>
      <c r="K93" s="21"/>
      <c r="L93" s="21"/>
      <c r="M93" s="49"/>
      <c r="N93" s="149"/>
      <c r="O93" s="150"/>
      <c r="P93" s="150"/>
      <c r="Q93" s="150"/>
      <c r="R93" s="150"/>
      <c r="S93" s="49"/>
      <c r="T93" s="52"/>
      <c r="U93" s="49"/>
      <c r="V93" s="149"/>
      <c r="W93" s="150"/>
      <c r="X93" s="150"/>
      <c r="Y93" s="150"/>
      <c r="Z93" s="150"/>
      <c r="AA93" s="49"/>
      <c r="AB93" s="52"/>
      <c r="AC93" s="21"/>
      <c r="AD93" s="21"/>
      <c r="AE93" s="21"/>
      <c r="AF93" s="49"/>
      <c r="AG93" s="21"/>
      <c r="AH93" s="21"/>
      <c r="AI93" s="21"/>
      <c r="AK93" s="21"/>
      <c r="AL93" s="21"/>
      <c r="AM93" s="21"/>
      <c r="AO93" s="80"/>
      <c r="AP93" s="80"/>
      <c r="AQ93" s="80"/>
      <c r="AR93" s="80"/>
      <c r="AS93" s="80"/>
    </row>
    <row r="94" spans="1:45" s="50" customFormat="1" ht="12.75" customHeight="1" x14ac:dyDescent="0.2">
      <c r="C94" s="153" t="s">
        <v>37</v>
      </c>
      <c r="D94" s="154"/>
      <c r="E94" s="155"/>
      <c r="F94" s="66" t="e">
        <f>AVERAGE(F92,H92)</f>
        <v>#DIV/0!</v>
      </c>
      <c r="G94" s="66"/>
      <c r="H94" s="66" t="e">
        <f>AVERAGE(H92)</f>
        <v>#DIV/0!</v>
      </c>
      <c r="I94" s="66"/>
      <c r="J94" s="66" t="e">
        <f>AVERAGE(L92)</f>
        <v>#DIV/0!</v>
      </c>
      <c r="K94" s="66"/>
      <c r="L94" s="66" t="e">
        <f>AVERAGE(N92)</f>
        <v>#DIV/0!</v>
      </c>
      <c r="M94" s="66"/>
      <c r="N94" s="66" t="e">
        <f>AVERAGE(P92)</f>
        <v>#DIV/0!</v>
      </c>
      <c r="O94" s="66"/>
      <c r="P94" s="66" t="e">
        <f>AVERAGE(R92,T92)</f>
        <v>#DIV/0!</v>
      </c>
      <c r="Q94" s="66"/>
      <c r="R94" s="66" t="e">
        <f>AVERAGE(V92,X92,Z92)</f>
        <v>#DIV/0!</v>
      </c>
      <c r="S94" s="66"/>
      <c r="T94" s="66" t="e">
        <f>AVERAGE(AB92,AD92,AF92)</f>
        <v>#DIV/0!</v>
      </c>
      <c r="U94" s="66"/>
      <c r="V94" s="66" t="e">
        <f>AVERAGE(AH92)</f>
        <v>#DIV/0!</v>
      </c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K94" s="21"/>
      <c r="AL94" s="21"/>
      <c r="AM94" s="21"/>
      <c r="AO94" s="80"/>
      <c r="AP94" s="80"/>
      <c r="AQ94" s="80"/>
      <c r="AR94" s="80"/>
      <c r="AS94" s="80"/>
    </row>
    <row r="95" spans="1:45" s="50" customFormat="1" ht="12.75" customHeight="1" x14ac:dyDescent="0.2">
      <c r="C95" s="87"/>
      <c r="D95" s="21"/>
      <c r="E95" s="21"/>
      <c r="F95" s="51"/>
      <c r="G95" s="21"/>
      <c r="H95" s="21"/>
      <c r="I95" s="21"/>
      <c r="J95" s="21"/>
      <c r="K95" s="21"/>
      <c r="L95" s="21"/>
      <c r="M95" s="49"/>
      <c r="N95" s="52"/>
      <c r="O95" s="49"/>
      <c r="P95" s="49"/>
      <c r="Q95" s="49"/>
      <c r="R95" s="49"/>
      <c r="S95" s="49"/>
      <c r="T95" s="52"/>
      <c r="U95" s="49"/>
      <c r="V95" s="52"/>
      <c r="W95" s="49"/>
      <c r="X95" s="49"/>
      <c r="Y95" s="49"/>
      <c r="Z95" s="49"/>
      <c r="AA95" s="49"/>
      <c r="AB95" s="52"/>
      <c r="AC95" s="21"/>
      <c r="AD95" s="21"/>
      <c r="AE95" s="21"/>
      <c r="AF95" s="49"/>
      <c r="AG95" s="21"/>
      <c r="AH95" s="21"/>
      <c r="AI95" s="21"/>
      <c r="AK95" s="21"/>
      <c r="AL95" s="21"/>
      <c r="AM95" s="21"/>
      <c r="AO95" s="80"/>
      <c r="AP95" s="80"/>
      <c r="AQ95" s="80"/>
      <c r="AR95" s="80"/>
      <c r="AS95" s="80"/>
    </row>
    <row r="96" spans="1:45" ht="12.75" customHeight="1" x14ac:dyDescent="0.2">
      <c r="C96" s="153" t="s">
        <v>28</v>
      </c>
      <c r="D96" s="154"/>
      <c r="E96" s="155"/>
      <c r="F96" s="66" t="e">
        <f>AVERAGE(F92,H92,J92)</f>
        <v>#DIV/0!</v>
      </c>
      <c r="G96" s="67"/>
      <c r="H96" s="66" t="e">
        <f>AVERAGE(L92,N92)</f>
        <v>#DIV/0!</v>
      </c>
      <c r="I96" s="66"/>
      <c r="J96" s="66" t="e">
        <f>AVERAGE(P92,R92,T92)</f>
        <v>#DIV/0!</v>
      </c>
      <c r="K96" s="66"/>
      <c r="L96" s="66" t="e">
        <f>AVERAGE(V92,X92,Z92)</f>
        <v>#DIV/0!</v>
      </c>
      <c r="M96" s="68"/>
      <c r="N96" s="66" t="e">
        <f>AVERAGE(AB92,AD92)</f>
        <v>#DIV/0!</v>
      </c>
      <c r="O96" s="66"/>
      <c r="P96" s="66" t="e">
        <f>AVERAGE(AF92,AH92)</f>
        <v>#DIV/0!</v>
      </c>
      <c r="Q96" s="72"/>
      <c r="R96" s="72"/>
      <c r="S96" s="72"/>
      <c r="T96" s="72"/>
      <c r="U96" s="72"/>
      <c r="V96" s="72"/>
      <c r="W96" s="103"/>
      <c r="X96" s="104"/>
      <c r="Y96" s="105"/>
      <c r="Z96" s="104"/>
      <c r="AA96" s="105"/>
      <c r="AB96" s="104"/>
      <c r="AC96" s="105"/>
      <c r="AD96" s="104"/>
      <c r="AE96" s="50"/>
      <c r="AF96" s="100"/>
    </row>
    <row r="97" spans="3:30" ht="12.75" customHeight="1" x14ac:dyDescent="0.2">
      <c r="C97" s="69"/>
      <c r="D97" s="69"/>
      <c r="E97" s="70"/>
      <c r="F97" s="141"/>
      <c r="G97" s="141"/>
      <c r="H97" s="141"/>
      <c r="I97" s="71"/>
      <c r="J97" s="70"/>
      <c r="K97" s="70"/>
      <c r="L97" s="70"/>
      <c r="M97" s="70"/>
      <c r="N97" s="70"/>
      <c r="O97" s="70"/>
      <c r="P97" s="73"/>
      <c r="Q97" s="73"/>
      <c r="R97" s="73"/>
      <c r="S97" s="73"/>
      <c r="T97" s="73"/>
      <c r="U97" s="73"/>
      <c r="V97" s="73"/>
      <c r="W97" s="65"/>
      <c r="X97" s="65"/>
    </row>
    <row r="98" spans="3:30" ht="12.75" customHeight="1" x14ac:dyDescent="0.2">
      <c r="C98" s="153" t="s">
        <v>35</v>
      </c>
      <c r="D98" s="154"/>
      <c r="E98" s="155"/>
      <c r="F98" s="66" t="e">
        <f>AVERAGE(F92,J92,L92,N92,R92,T92,AB92,AD92)</f>
        <v>#DIV/0!</v>
      </c>
      <c r="G98" s="67"/>
      <c r="H98" s="66" t="e">
        <f>AVERAGE(H92,AF92,AH92)</f>
        <v>#DIV/0!</v>
      </c>
      <c r="I98" s="66"/>
      <c r="J98" s="66" t="e">
        <f>AVERAGE(P92,V92,X92,Z92)</f>
        <v>#DIV/0!</v>
      </c>
      <c r="K98" s="72"/>
      <c r="L98" s="72"/>
      <c r="M98" s="73"/>
      <c r="N98" s="72"/>
      <c r="O98" s="72"/>
      <c r="P98" s="72"/>
      <c r="Q98" s="73"/>
      <c r="R98" s="72"/>
      <c r="S98" s="73"/>
      <c r="T98" s="72"/>
      <c r="U98" s="73"/>
      <c r="V98" s="72"/>
      <c r="W98" s="110"/>
      <c r="X98" s="72"/>
      <c r="Y98" s="99"/>
      <c r="Z98" s="100"/>
      <c r="AA98" s="99"/>
      <c r="AB98" s="100"/>
      <c r="AC98" s="50"/>
      <c r="AD98" s="100"/>
    </row>
  </sheetData>
  <sheetProtection password="88B8" sheet="1" scenarios="1" selectLockedCells="1"/>
  <dataConsolidate/>
  <mergeCells count="111">
    <mergeCell ref="C88:D88"/>
    <mergeCell ref="C89:D89"/>
    <mergeCell ref="C90:D90"/>
    <mergeCell ref="C91:E91"/>
    <mergeCell ref="C92:E92"/>
    <mergeCell ref="C98:E98"/>
    <mergeCell ref="C93:E93"/>
    <mergeCell ref="N93:R93"/>
    <mergeCell ref="V93:Z93"/>
    <mergeCell ref="C94:E94"/>
    <mergeCell ref="C96:E96"/>
    <mergeCell ref="F97:H97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F33:AM33"/>
    <mergeCell ref="AN33:AW33"/>
    <mergeCell ref="D36:E36"/>
    <mergeCell ref="D37:E37"/>
    <mergeCell ref="F39:AI39"/>
    <mergeCell ref="AJ39:AJ42"/>
    <mergeCell ref="AK39:AK42"/>
    <mergeCell ref="AL39:AL42"/>
    <mergeCell ref="AM39:AM42"/>
    <mergeCell ref="AN39:AN42"/>
    <mergeCell ref="AP39:AP42"/>
    <mergeCell ref="AQ39:AQ42"/>
    <mergeCell ref="AR39:AR42"/>
    <mergeCell ref="C42:D42"/>
    <mergeCell ref="D23:N23"/>
    <mergeCell ref="P23:AL25"/>
    <mergeCell ref="AM23:AN23"/>
    <mergeCell ref="D24:N25"/>
    <mergeCell ref="AM24:AN25"/>
    <mergeCell ref="D26:N28"/>
    <mergeCell ref="P26:AL28"/>
    <mergeCell ref="AM26:AN28"/>
    <mergeCell ref="D29:N31"/>
    <mergeCell ref="P29:AL30"/>
    <mergeCell ref="AM29:AN30"/>
    <mergeCell ref="P31:AL32"/>
    <mergeCell ref="AM31:AN32"/>
    <mergeCell ref="D32:N32"/>
    <mergeCell ref="C11:E11"/>
    <mergeCell ref="F11:H11"/>
    <mergeCell ref="C12:E12"/>
    <mergeCell ref="F12:H12"/>
    <mergeCell ref="B16:D16"/>
    <mergeCell ref="D17:N17"/>
    <mergeCell ref="P17:AL17"/>
    <mergeCell ref="AM17:AN17"/>
    <mergeCell ref="D18:N19"/>
    <mergeCell ref="P18:AL20"/>
    <mergeCell ref="AM18:AN18"/>
    <mergeCell ref="AM19:AN19"/>
    <mergeCell ref="D20:N20"/>
    <mergeCell ref="AM20:AN22"/>
    <mergeCell ref="D21:N21"/>
    <mergeCell ref="P21:AL22"/>
    <mergeCell ref="D22:N22"/>
    <mergeCell ref="C2:N2"/>
    <mergeCell ref="C3:N3"/>
    <mergeCell ref="C5:N5"/>
    <mergeCell ref="D7:H7"/>
    <mergeCell ref="N7:P7"/>
    <mergeCell ref="D8:H8"/>
    <mergeCell ref="D9:H9"/>
    <mergeCell ref="C10:E10"/>
    <mergeCell ref="F10:H10"/>
  </mergeCells>
  <conditionalFormatting sqref="AM92">
    <cfRule type="cellIs" dxfId="38" priority="7" stopIfTrue="1" operator="greaterThanOrEqual">
      <formula>3.95</formula>
    </cfRule>
    <cfRule type="cellIs" dxfId="37" priority="8" stopIfTrue="1" operator="between">
      <formula>2.05</formula>
      <formula>3.94</formula>
    </cfRule>
    <cfRule type="cellIs" dxfId="36" priority="9" stopIfTrue="1" operator="lessThanOrEqual">
      <formula>2</formula>
    </cfRule>
  </conditionalFormatting>
  <conditionalFormatting sqref="AM43:AM89">
    <cfRule type="cellIs" dxfId="35" priority="4" stopIfTrue="1" operator="greaterThanOrEqual">
      <formula>3.95</formula>
    </cfRule>
    <cfRule type="cellIs" dxfId="34" priority="5" stopIfTrue="1" operator="between">
      <formula>2.05</formula>
      <formula>3.94</formula>
    </cfRule>
    <cfRule type="cellIs" dxfId="33" priority="6" stopIfTrue="1" operator="lessThanOrEqual">
      <formula>2</formula>
    </cfRule>
  </conditionalFormatting>
  <conditionalFormatting sqref="F43:F89">
    <cfRule type="cellIs" dxfId="32" priority="10" stopIfTrue="1" operator="equal">
      <formula>$F$40</formula>
    </cfRule>
    <cfRule type="cellIs" dxfId="31" priority="11" stopIfTrue="1" operator="notEqual">
      <formula>$F$40</formula>
    </cfRule>
  </conditionalFormatting>
  <conditionalFormatting sqref="H43:H89">
    <cfRule type="cellIs" dxfId="30" priority="12" stopIfTrue="1" operator="equal">
      <formula>$H$40</formula>
    </cfRule>
    <cfRule type="cellIs" dxfId="29" priority="13" stopIfTrue="1" operator="notEqual">
      <formula>$H$40</formula>
    </cfRule>
  </conditionalFormatting>
  <conditionalFormatting sqref="J43:J89">
    <cfRule type="cellIs" dxfId="28" priority="14" stopIfTrue="1" operator="equal">
      <formula>$J$40</formula>
    </cfRule>
    <cfRule type="cellIs" dxfId="27" priority="15" stopIfTrue="1" operator="notEqual">
      <formula>$J$40</formula>
    </cfRule>
  </conditionalFormatting>
  <conditionalFormatting sqref="L43:L89">
    <cfRule type="cellIs" dxfId="26" priority="16" stopIfTrue="1" operator="equal">
      <formula>$L$40</formula>
    </cfRule>
    <cfRule type="cellIs" dxfId="25" priority="17" stopIfTrue="1" operator="notEqual">
      <formula>$L$40</formula>
    </cfRule>
  </conditionalFormatting>
  <conditionalFormatting sqref="N43:N89">
    <cfRule type="cellIs" dxfId="24" priority="18" stopIfTrue="1" operator="equal">
      <formula>$N$40</formula>
    </cfRule>
    <cfRule type="cellIs" dxfId="23" priority="19" stopIfTrue="1" operator="notEqual">
      <formula>$N$40</formula>
    </cfRule>
  </conditionalFormatting>
  <conditionalFormatting sqref="P43:P89">
    <cfRule type="cellIs" dxfId="22" priority="20" stopIfTrue="1" operator="notEqual">
      <formula>$P$40</formula>
    </cfRule>
    <cfRule type="cellIs" dxfId="21" priority="21" stopIfTrue="1" operator="equal">
      <formula>$P$40</formula>
    </cfRule>
  </conditionalFormatting>
  <conditionalFormatting sqref="R43:R89">
    <cfRule type="cellIs" dxfId="20" priority="22" stopIfTrue="1" operator="equal">
      <formula>$R$40</formula>
    </cfRule>
    <cfRule type="cellIs" dxfId="19" priority="23" stopIfTrue="1" operator="notEqual">
      <formula>$R$40</formula>
    </cfRule>
  </conditionalFormatting>
  <conditionalFormatting sqref="T43:T89">
    <cfRule type="cellIs" dxfId="18" priority="24" stopIfTrue="1" operator="equal">
      <formula>$T$40</formula>
    </cfRule>
    <cfRule type="cellIs" dxfId="17" priority="25" stopIfTrue="1" operator="notEqual">
      <formula>$T$40</formula>
    </cfRule>
  </conditionalFormatting>
  <conditionalFormatting sqref="V43:V89">
    <cfRule type="cellIs" dxfId="16" priority="26" stopIfTrue="1" operator="equal">
      <formula>$V$40</formula>
    </cfRule>
    <cfRule type="cellIs" dxfId="15" priority="27" stopIfTrue="1" operator="notEqual">
      <formula>$V$40</formula>
    </cfRule>
  </conditionalFormatting>
  <conditionalFormatting sqref="X43:X89">
    <cfRule type="cellIs" dxfId="14" priority="28" stopIfTrue="1" operator="equal">
      <formula>$X$40</formula>
    </cfRule>
    <cfRule type="cellIs" dxfId="13" priority="29" stopIfTrue="1" operator="notEqual">
      <formula>$X$40</formula>
    </cfRule>
  </conditionalFormatting>
  <conditionalFormatting sqref="Z43:Z89">
    <cfRule type="cellIs" dxfId="12" priority="30" stopIfTrue="1" operator="equal">
      <formula>$Z$40</formula>
    </cfRule>
    <cfRule type="cellIs" dxfId="11" priority="31" stopIfTrue="1" operator="notEqual">
      <formula>$Z$40</formula>
    </cfRule>
  </conditionalFormatting>
  <conditionalFormatting sqref="AB43:AB89">
    <cfRule type="cellIs" dxfId="10" priority="32" stopIfTrue="1" operator="equal">
      <formula>$AB$40</formula>
    </cfRule>
    <cfRule type="cellIs" dxfId="9" priority="33" stopIfTrue="1" operator="notEqual">
      <formula>$AB$40</formula>
    </cfRule>
  </conditionalFormatting>
  <conditionalFormatting sqref="AD43:AD89">
    <cfRule type="cellIs" dxfId="8" priority="34" stopIfTrue="1" operator="equal">
      <formula>$AD$40</formula>
    </cfRule>
    <cfRule type="cellIs" dxfId="7" priority="35" stopIfTrue="1" operator="notEqual">
      <formula>$AD$40</formula>
    </cfRule>
  </conditionalFormatting>
  <conditionalFormatting sqref="AF43:AF89">
    <cfRule type="cellIs" dxfId="6" priority="36" stopIfTrue="1" operator="equal">
      <formula>$AF$40</formula>
    </cfRule>
    <cfRule type="cellIs" dxfId="5" priority="37" stopIfTrue="1" operator="notEqual">
      <formula>$AF$40</formula>
    </cfRule>
  </conditionalFormatting>
  <conditionalFormatting sqref="AH43:AH89">
    <cfRule type="cellIs" dxfId="4" priority="38" stopIfTrue="1" operator="equal">
      <formula>$AH$40</formula>
    </cfRule>
    <cfRule type="cellIs" dxfId="3" priority="39" stopIfTrue="1" operator="notEqual">
      <formula>$AH$40</formula>
    </cfRule>
  </conditionalFormatting>
  <conditionalFormatting sqref="AL43:AL89">
    <cfRule type="cellIs" dxfId="2" priority="1" stopIfTrue="1" operator="lessThan">
      <formula>13.8</formula>
    </cfRule>
    <cfRule type="cellIs" dxfId="1" priority="2" stopIfTrue="1" operator="greaterThanOrEqual">
      <formula>250</formula>
    </cfRule>
    <cfRule type="cellIs" dxfId="0" priority="3" stopIfTrue="1" operator="lessThan">
      <formula>250</formula>
    </cfRule>
  </conditionalFormatting>
  <dataValidations count="5">
    <dataValidation type="decimal" allowBlank="1" showInputMessage="1" showErrorMessage="1" errorTitle="ERROR" error="Sólo se admiten valores decimales entre 0 y 2. Ingresar valores con coma decimal y no con punto, por ejemplo: 2,5 y no 2.5" sqref="AA43:AA89 Y43:Y89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43:K89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43:W89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43:E89">
      <formula1>$AW$14:$AW$15</formula1>
    </dataValidation>
    <dataValidation type="list" allowBlank="1" showInputMessage="1" showErrorMessage="1" errorTitle="ERROR" error="SOLO SE ADMITEN LAS ALTERNATIVAS: A, B, C y D." sqref="F43:F89 H43:H89 AH43:AH89 AF43:AF89 AB43:AB89 AD43:AD89 Z43:Z89 X43:X89 V43:V89 T43:T89 R43:R89 P43:P89 N43:N89 L43:L89 J43:J89">
      <formula1>$J$8:$J$11</formula1>
    </dataValidation>
  </dataValidations>
  <hyperlinks>
    <hyperlink ref="C3" r:id="rId1"/>
  </hyperlinks>
  <pageMargins left="0.14000000000000001" right="0.27" top="0.19" bottom="0.2" header="0.16" footer="0.28999999999999998"/>
  <pageSetup paperSize="258" scale="27" orientation="landscape" horizontalDpi="300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2º básico A</vt:lpstr>
      <vt:lpstr>2º básico B</vt:lpstr>
      <vt:lpstr>2º básico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2013-02-26T03:18:20Z</cp:lastPrinted>
  <dcterms:created xsi:type="dcterms:W3CDTF">2012-03-12T00:55:10Z</dcterms:created>
  <dcterms:modified xsi:type="dcterms:W3CDTF">2016-03-17T13:44:26Z</dcterms:modified>
</cp:coreProperties>
</file>