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60" yWindow="60" windowWidth="9000" windowHeight="8610"/>
  </bookViews>
  <sheets>
    <sheet name="7º básico A" sheetId="3" r:id="rId1"/>
    <sheet name="7º básico B" sheetId="6" r:id="rId2"/>
    <sheet name="7º básico C" sheetId="7" r:id="rId3"/>
  </sheets>
  <definedNames>
    <definedName name="_xlnm._FilterDatabase" localSheetId="0" hidden="1">'7º básico A'!#REF!</definedName>
    <definedName name="_xlnm._FilterDatabase" localSheetId="1" hidden="1">'7º básico B'!#REF!</definedName>
    <definedName name="_xlnm._FilterDatabase" localSheetId="2" hidden="1">'7º básico C'!#REF!</definedName>
  </definedNames>
  <calcPr calcId="145621"/>
</workbook>
</file>

<file path=xl/calcChain.xml><?xml version="1.0" encoding="utf-8"?>
<calcChain xmlns="http://schemas.openxmlformats.org/spreadsheetml/2006/main">
  <c r="I95" i="7" l="1"/>
  <c r="K95" i="7"/>
  <c r="M95" i="7"/>
  <c r="O95" i="7"/>
  <c r="Q95" i="7"/>
  <c r="S95" i="7"/>
  <c r="U95" i="7"/>
  <c r="W95" i="7"/>
  <c r="Y95" i="7"/>
  <c r="AA95" i="7"/>
  <c r="AC95" i="7"/>
  <c r="AE95" i="7"/>
  <c r="AG95" i="7"/>
  <c r="AI95" i="7"/>
  <c r="AK95" i="7"/>
  <c r="AM95" i="7"/>
  <c r="AO95" i="7"/>
  <c r="AQ95" i="7"/>
  <c r="AS95" i="7"/>
  <c r="H95" i="7"/>
  <c r="J95" i="7"/>
  <c r="L95" i="7"/>
  <c r="N95" i="7"/>
  <c r="P95" i="7"/>
  <c r="R95" i="7"/>
  <c r="T95" i="7"/>
  <c r="V95" i="7"/>
  <c r="X95" i="7"/>
  <c r="Z95" i="7"/>
  <c r="AB95" i="7"/>
  <c r="AD95" i="7"/>
  <c r="AF95" i="7"/>
  <c r="AH95" i="7"/>
  <c r="AJ95" i="7"/>
  <c r="AL95" i="7"/>
  <c r="AN95" i="7"/>
  <c r="AP95" i="7"/>
  <c r="AR95" i="7"/>
  <c r="AX94" i="7"/>
  <c r="AT94" i="7"/>
  <c r="AS94" i="7"/>
  <c r="AQ94" i="7"/>
  <c r="AO94" i="7"/>
  <c r="AM94" i="7"/>
  <c r="AK94" i="7"/>
  <c r="AI94" i="7"/>
  <c r="AG94" i="7"/>
  <c r="AE94" i="7"/>
  <c r="AC94" i="7"/>
  <c r="AA94" i="7"/>
  <c r="Y94" i="7"/>
  <c r="W94" i="7"/>
  <c r="U94" i="7"/>
  <c r="S94" i="7"/>
  <c r="Q94" i="7"/>
  <c r="O94" i="7"/>
  <c r="M94" i="7"/>
  <c r="K94" i="7"/>
  <c r="I94" i="7"/>
  <c r="G94" i="7"/>
  <c r="AX93" i="7"/>
  <c r="AT93" i="7"/>
  <c r="AS93" i="7"/>
  <c r="AQ93" i="7"/>
  <c r="AO93" i="7"/>
  <c r="AM93" i="7"/>
  <c r="AK93" i="7"/>
  <c r="AI93" i="7"/>
  <c r="AG93" i="7"/>
  <c r="AE93" i="7"/>
  <c r="AC93" i="7"/>
  <c r="AA93" i="7"/>
  <c r="Y93" i="7"/>
  <c r="W93" i="7"/>
  <c r="U93" i="7"/>
  <c r="S93" i="7"/>
  <c r="Q93" i="7"/>
  <c r="O93" i="7"/>
  <c r="M93" i="7"/>
  <c r="K93" i="7"/>
  <c r="I93" i="7"/>
  <c r="G93" i="7"/>
  <c r="AX92" i="7"/>
  <c r="AT92" i="7"/>
  <c r="AS92" i="7"/>
  <c r="AQ92" i="7"/>
  <c r="AO92" i="7"/>
  <c r="AM92" i="7"/>
  <c r="AK92" i="7"/>
  <c r="AI92" i="7"/>
  <c r="AG92" i="7"/>
  <c r="AE92" i="7"/>
  <c r="AC92" i="7"/>
  <c r="AA92" i="7"/>
  <c r="Y92" i="7"/>
  <c r="W92" i="7"/>
  <c r="U92" i="7"/>
  <c r="S92" i="7"/>
  <c r="Q92" i="7"/>
  <c r="O92" i="7"/>
  <c r="M92" i="7"/>
  <c r="K92" i="7"/>
  <c r="I92" i="7"/>
  <c r="G92" i="7"/>
  <c r="AX91" i="7"/>
  <c r="AT91" i="7"/>
  <c r="AS91" i="7"/>
  <c r="AQ91" i="7"/>
  <c r="AO91" i="7"/>
  <c r="AM91" i="7"/>
  <c r="AK91" i="7"/>
  <c r="AI91" i="7"/>
  <c r="AG91" i="7"/>
  <c r="AE91" i="7"/>
  <c r="AC91" i="7"/>
  <c r="AA91" i="7"/>
  <c r="Y91" i="7"/>
  <c r="W91" i="7"/>
  <c r="U91" i="7"/>
  <c r="S91" i="7"/>
  <c r="Q91" i="7"/>
  <c r="O91" i="7"/>
  <c r="M91" i="7"/>
  <c r="K91" i="7"/>
  <c r="I91" i="7"/>
  <c r="G91" i="7"/>
  <c r="AX90" i="7"/>
  <c r="AT90" i="7"/>
  <c r="AS90" i="7"/>
  <c r="AQ90" i="7"/>
  <c r="AO90" i="7"/>
  <c r="AM90" i="7"/>
  <c r="AK90" i="7"/>
  <c r="AI90" i="7"/>
  <c r="AG90" i="7"/>
  <c r="AE90" i="7"/>
  <c r="AC90" i="7"/>
  <c r="AA90" i="7"/>
  <c r="Y90" i="7"/>
  <c r="W90" i="7"/>
  <c r="U90" i="7"/>
  <c r="S90" i="7"/>
  <c r="Q90" i="7"/>
  <c r="O90" i="7"/>
  <c r="M90" i="7"/>
  <c r="K90" i="7"/>
  <c r="I90" i="7"/>
  <c r="G90" i="7"/>
  <c r="AX89" i="7"/>
  <c r="AT89" i="7"/>
  <c r="AS89" i="7"/>
  <c r="AQ89" i="7"/>
  <c r="AO89" i="7"/>
  <c r="AM89" i="7"/>
  <c r="AK89" i="7"/>
  <c r="AI89" i="7"/>
  <c r="AG89" i="7"/>
  <c r="AE89" i="7"/>
  <c r="AC89" i="7"/>
  <c r="AA89" i="7"/>
  <c r="Y89" i="7"/>
  <c r="W89" i="7"/>
  <c r="U89" i="7"/>
  <c r="S89" i="7"/>
  <c r="Q89" i="7"/>
  <c r="O89" i="7"/>
  <c r="M89" i="7"/>
  <c r="K89" i="7"/>
  <c r="I89" i="7"/>
  <c r="G89" i="7"/>
  <c r="AX88" i="7"/>
  <c r="AT88" i="7"/>
  <c r="AS88" i="7"/>
  <c r="AQ88" i="7"/>
  <c r="AO88" i="7"/>
  <c r="AM88" i="7"/>
  <c r="AK88" i="7"/>
  <c r="AI88" i="7"/>
  <c r="AG88" i="7"/>
  <c r="AE88" i="7"/>
  <c r="AC88" i="7"/>
  <c r="AA88" i="7"/>
  <c r="Y88" i="7"/>
  <c r="W88" i="7"/>
  <c r="U88" i="7"/>
  <c r="S88" i="7"/>
  <c r="Q88" i="7"/>
  <c r="O88" i="7"/>
  <c r="M88" i="7"/>
  <c r="K88" i="7"/>
  <c r="I88" i="7"/>
  <c r="G88" i="7"/>
  <c r="AX87" i="7"/>
  <c r="AT87" i="7"/>
  <c r="AS87" i="7"/>
  <c r="AQ87" i="7"/>
  <c r="AO87" i="7"/>
  <c r="AM87" i="7"/>
  <c r="AK87" i="7"/>
  <c r="AI87" i="7"/>
  <c r="AG87" i="7"/>
  <c r="AE87" i="7"/>
  <c r="AC87" i="7"/>
  <c r="AA87" i="7"/>
  <c r="Y87" i="7"/>
  <c r="W87" i="7"/>
  <c r="U87" i="7"/>
  <c r="S87" i="7"/>
  <c r="Q87" i="7"/>
  <c r="O87" i="7"/>
  <c r="M87" i="7"/>
  <c r="K87" i="7"/>
  <c r="I87" i="7"/>
  <c r="G87" i="7"/>
  <c r="AX86" i="7"/>
  <c r="AT86" i="7"/>
  <c r="AS86" i="7"/>
  <c r="AQ86" i="7"/>
  <c r="AO86" i="7"/>
  <c r="AM86" i="7"/>
  <c r="AK86" i="7"/>
  <c r="AI86" i="7"/>
  <c r="AG86" i="7"/>
  <c r="AE86" i="7"/>
  <c r="AC86" i="7"/>
  <c r="AA86" i="7"/>
  <c r="Y86" i="7"/>
  <c r="W86" i="7"/>
  <c r="U86" i="7"/>
  <c r="S86" i="7"/>
  <c r="Q86" i="7"/>
  <c r="O86" i="7"/>
  <c r="M86" i="7"/>
  <c r="K86" i="7"/>
  <c r="I86" i="7"/>
  <c r="G86" i="7"/>
  <c r="AX85" i="7"/>
  <c r="AT85" i="7"/>
  <c r="AS85" i="7"/>
  <c r="AQ85" i="7"/>
  <c r="AO85" i="7"/>
  <c r="AM85" i="7"/>
  <c r="AK85" i="7"/>
  <c r="AI85" i="7"/>
  <c r="AG85" i="7"/>
  <c r="AE85" i="7"/>
  <c r="AC85" i="7"/>
  <c r="AA85" i="7"/>
  <c r="Y85" i="7"/>
  <c r="W85" i="7"/>
  <c r="U85" i="7"/>
  <c r="S85" i="7"/>
  <c r="Q85" i="7"/>
  <c r="O85" i="7"/>
  <c r="M85" i="7"/>
  <c r="K85" i="7"/>
  <c r="I85" i="7"/>
  <c r="G85" i="7"/>
  <c r="AX84" i="7"/>
  <c r="AT84" i="7"/>
  <c r="AS84" i="7"/>
  <c r="AQ84" i="7"/>
  <c r="AO84" i="7"/>
  <c r="AM84" i="7"/>
  <c r="AK84" i="7"/>
  <c r="AI84" i="7"/>
  <c r="AG84" i="7"/>
  <c r="AE84" i="7"/>
  <c r="AC84" i="7"/>
  <c r="AA84" i="7"/>
  <c r="Y84" i="7"/>
  <c r="W84" i="7"/>
  <c r="U84" i="7"/>
  <c r="S84" i="7"/>
  <c r="Q84" i="7"/>
  <c r="O84" i="7"/>
  <c r="M84" i="7"/>
  <c r="K84" i="7"/>
  <c r="I84" i="7"/>
  <c r="G84" i="7"/>
  <c r="AX83" i="7"/>
  <c r="AT83" i="7"/>
  <c r="AS83" i="7"/>
  <c r="AQ83" i="7"/>
  <c r="AO83" i="7"/>
  <c r="AM83" i="7"/>
  <c r="AK83" i="7"/>
  <c r="AI83" i="7"/>
  <c r="AG83" i="7"/>
  <c r="AE83" i="7"/>
  <c r="AC83" i="7"/>
  <c r="AA83" i="7"/>
  <c r="Y83" i="7"/>
  <c r="W83" i="7"/>
  <c r="U83" i="7"/>
  <c r="S83" i="7"/>
  <c r="Q83" i="7"/>
  <c r="O83" i="7"/>
  <c r="M83" i="7"/>
  <c r="K83" i="7"/>
  <c r="I83" i="7"/>
  <c r="G83" i="7"/>
  <c r="AX82" i="7"/>
  <c r="AT82" i="7"/>
  <c r="AS82" i="7"/>
  <c r="AQ82" i="7"/>
  <c r="AO82" i="7"/>
  <c r="AM82" i="7"/>
  <c r="AK82" i="7"/>
  <c r="AI82" i="7"/>
  <c r="AG82" i="7"/>
  <c r="AE82" i="7"/>
  <c r="AC82" i="7"/>
  <c r="AA82" i="7"/>
  <c r="Y82" i="7"/>
  <c r="W82" i="7"/>
  <c r="U82" i="7"/>
  <c r="S82" i="7"/>
  <c r="Q82" i="7"/>
  <c r="O82" i="7"/>
  <c r="M82" i="7"/>
  <c r="K82" i="7"/>
  <c r="I82" i="7"/>
  <c r="G82" i="7"/>
  <c r="AX81" i="7"/>
  <c r="AT81" i="7"/>
  <c r="AS81" i="7"/>
  <c r="AQ81" i="7"/>
  <c r="AO81" i="7"/>
  <c r="AM81" i="7"/>
  <c r="AK81" i="7"/>
  <c r="AI81" i="7"/>
  <c r="AG81" i="7"/>
  <c r="AE81" i="7"/>
  <c r="AC81" i="7"/>
  <c r="AA81" i="7"/>
  <c r="Y81" i="7"/>
  <c r="W81" i="7"/>
  <c r="U81" i="7"/>
  <c r="S81" i="7"/>
  <c r="Q81" i="7"/>
  <c r="O81" i="7"/>
  <c r="M81" i="7"/>
  <c r="K81" i="7"/>
  <c r="I81" i="7"/>
  <c r="G81" i="7"/>
  <c r="AX80" i="7"/>
  <c r="AT80" i="7"/>
  <c r="AS80" i="7"/>
  <c r="AQ80" i="7"/>
  <c r="AO80" i="7"/>
  <c r="AM80" i="7"/>
  <c r="AK80" i="7"/>
  <c r="AI80" i="7"/>
  <c r="AG80" i="7"/>
  <c r="AE80" i="7"/>
  <c r="AC80" i="7"/>
  <c r="AA80" i="7"/>
  <c r="Y80" i="7"/>
  <c r="W80" i="7"/>
  <c r="U80" i="7"/>
  <c r="S80" i="7"/>
  <c r="Q80" i="7"/>
  <c r="O80" i="7"/>
  <c r="M80" i="7"/>
  <c r="K80" i="7"/>
  <c r="I80" i="7"/>
  <c r="G80" i="7"/>
  <c r="AX79" i="7"/>
  <c r="AT79" i="7"/>
  <c r="AS79" i="7"/>
  <c r="AQ79" i="7"/>
  <c r="AO79" i="7"/>
  <c r="AM79" i="7"/>
  <c r="AK79" i="7"/>
  <c r="AI79" i="7"/>
  <c r="AG79" i="7"/>
  <c r="AE79" i="7"/>
  <c r="AC79" i="7"/>
  <c r="AA79" i="7"/>
  <c r="Y79" i="7"/>
  <c r="W79" i="7"/>
  <c r="U79" i="7"/>
  <c r="S79" i="7"/>
  <c r="Q79" i="7"/>
  <c r="O79" i="7"/>
  <c r="M79" i="7"/>
  <c r="K79" i="7"/>
  <c r="I79" i="7"/>
  <c r="G79" i="7"/>
  <c r="AX78" i="7"/>
  <c r="AT78" i="7"/>
  <c r="AS78" i="7"/>
  <c r="AQ78" i="7"/>
  <c r="AO78" i="7"/>
  <c r="AM78" i="7"/>
  <c r="AK78" i="7"/>
  <c r="AI78" i="7"/>
  <c r="AG78" i="7"/>
  <c r="AE78" i="7"/>
  <c r="AC78" i="7"/>
  <c r="AA78" i="7"/>
  <c r="Y78" i="7"/>
  <c r="W78" i="7"/>
  <c r="U78" i="7"/>
  <c r="S78" i="7"/>
  <c r="Q78" i="7"/>
  <c r="O78" i="7"/>
  <c r="M78" i="7"/>
  <c r="K78" i="7"/>
  <c r="I78" i="7"/>
  <c r="G78" i="7"/>
  <c r="AX77" i="7"/>
  <c r="AT77" i="7"/>
  <c r="AS77" i="7"/>
  <c r="AQ77" i="7"/>
  <c r="AO77" i="7"/>
  <c r="AM77" i="7"/>
  <c r="AK77" i="7"/>
  <c r="AI77" i="7"/>
  <c r="AG77" i="7"/>
  <c r="AE77" i="7"/>
  <c r="AC77" i="7"/>
  <c r="AA77" i="7"/>
  <c r="Y77" i="7"/>
  <c r="W77" i="7"/>
  <c r="U77" i="7"/>
  <c r="S77" i="7"/>
  <c r="Q77" i="7"/>
  <c r="O77" i="7"/>
  <c r="M77" i="7"/>
  <c r="K77" i="7"/>
  <c r="I77" i="7"/>
  <c r="G77" i="7"/>
  <c r="AX76" i="7"/>
  <c r="AT76" i="7"/>
  <c r="AS76" i="7"/>
  <c r="AQ76" i="7"/>
  <c r="AO76" i="7"/>
  <c r="AM76" i="7"/>
  <c r="AK76" i="7"/>
  <c r="AI76" i="7"/>
  <c r="AG76" i="7"/>
  <c r="AE76" i="7"/>
  <c r="AC76" i="7"/>
  <c r="AA76" i="7"/>
  <c r="Y76" i="7"/>
  <c r="W76" i="7"/>
  <c r="U76" i="7"/>
  <c r="S76" i="7"/>
  <c r="Q76" i="7"/>
  <c r="O76" i="7"/>
  <c r="M76" i="7"/>
  <c r="K76" i="7"/>
  <c r="I76" i="7"/>
  <c r="G76" i="7"/>
  <c r="AX75" i="7"/>
  <c r="AT75" i="7"/>
  <c r="AS75" i="7"/>
  <c r="AQ75" i="7"/>
  <c r="AO75" i="7"/>
  <c r="AM75" i="7"/>
  <c r="AK75" i="7"/>
  <c r="AI75" i="7"/>
  <c r="AG75" i="7"/>
  <c r="AE75" i="7"/>
  <c r="AC75" i="7"/>
  <c r="AA75" i="7"/>
  <c r="Y75" i="7"/>
  <c r="W75" i="7"/>
  <c r="U75" i="7"/>
  <c r="S75" i="7"/>
  <c r="Q75" i="7"/>
  <c r="O75" i="7"/>
  <c r="M75" i="7"/>
  <c r="K75" i="7"/>
  <c r="I75" i="7"/>
  <c r="G75" i="7"/>
  <c r="AX74" i="7"/>
  <c r="AT74" i="7"/>
  <c r="AS74" i="7"/>
  <c r="AQ74" i="7"/>
  <c r="AO74" i="7"/>
  <c r="AM74" i="7"/>
  <c r="AK74" i="7"/>
  <c r="AI74" i="7"/>
  <c r="AG74" i="7"/>
  <c r="AE74" i="7"/>
  <c r="AC74" i="7"/>
  <c r="AA74" i="7"/>
  <c r="Y74" i="7"/>
  <c r="W74" i="7"/>
  <c r="U74" i="7"/>
  <c r="S74" i="7"/>
  <c r="Q74" i="7"/>
  <c r="O74" i="7"/>
  <c r="M74" i="7"/>
  <c r="K74" i="7"/>
  <c r="I74" i="7"/>
  <c r="G74" i="7"/>
  <c r="AX73" i="7"/>
  <c r="AT73" i="7"/>
  <c r="AS73" i="7"/>
  <c r="AQ73" i="7"/>
  <c r="AO73" i="7"/>
  <c r="AM73" i="7"/>
  <c r="AK73" i="7"/>
  <c r="AI73" i="7"/>
  <c r="AG73" i="7"/>
  <c r="AE73" i="7"/>
  <c r="AC73" i="7"/>
  <c r="AA73" i="7"/>
  <c r="Y73" i="7"/>
  <c r="W73" i="7"/>
  <c r="U73" i="7"/>
  <c r="S73" i="7"/>
  <c r="Q73" i="7"/>
  <c r="O73" i="7"/>
  <c r="M73" i="7"/>
  <c r="K73" i="7"/>
  <c r="I73" i="7"/>
  <c r="G73" i="7"/>
  <c r="BS72" i="7"/>
  <c r="BS73" i="7"/>
  <c r="BS74" i="7"/>
  <c r="BS75" i="7"/>
  <c r="AX72" i="7"/>
  <c r="AT72" i="7"/>
  <c r="AS72" i="7"/>
  <c r="AQ72" i="7"/>
  <c r="AO72" i="7"/>
  <c r="AM72" i="7"/>
  <c r="AK72" i="7"/>
  <c r="AI72" i="7"/>
  <c r="AG72" i="7"/>
  <c r="AE72" i="7"/>
  <c r="AC72" i="7"/>
  <c r="AA72" i="7"/>
  <c r="Y72" i="7"/>
  <c r="W72" i="7"/>
  <c r="U72" i="7"/>
  <c r="S72" i="7"/>
  <c r="Q72" i="7"/>
  <c r="O72" i="7"/>
  <c r="M72" i="7"/>
  <c r="K72" i="7"/>
  <c r="I72" i="7"/>
  <c r="G72" i="7"/>
  <c r="AX71" i="7"/>
  <c r="AT71" i="7"/>
  <c r="AS71" i="7"/>
  <c r="AQ71" i="7"/>
  <c r="AO71" i="7"/>
  <c r="AM71" i="7"/>
  <c r="AK71" i="7"/>
  <c r="AI71" i="7"/>
  <c r="AG71" i="7"/>
  <c r="AE71" i="7"/>
  <c r="AC71" i="7"/>
  <c r="AA71" i="7"/>
  <c r="Y71" i="7"/>
  <c r="W71" i="7"/>
  <c r="U71" i="7"/>
  <c r="S71" i="7"/>
  <c r="Q71" i="7"/>
  <c r="O71" i="7"/>
  <c r="M71" i="7"/>
  <c r="K71" i="7"/>
  <c r="I71" i="7"/>
  <c r="G71" i="7"/>
  <c r="AX70" i="7"/>
  <c r="AT70" i="7"/>
  <c r="AS70" i="7"/>
  <c r="AQ70" i="7"/>
  <c r="AO70" i="7"/>
  <c r="AM70" i="7"/>
  <c r="AK70" i="7"/>
  <c r="AI70" i="7"/>
  <c r="AG70" i="7"/>
  <c r="AE70" i="7"/>
  <c r="AC70" i="7"/>
  <c r="AA70" i="7"/>
  <c r="Y70" i="7"/>
  <c r="W70" i="7"/>
  <c r="U70" i="7"/>
  <c r="S70" i="7"/>
  <c r="Q70" i="7"/>
  <c r="O70" i="7"/>
  <c r="M70" i="7"/>
  <c r="K70" i="7"/>
  <c r="I70" i="7"/>
  <c r="G70" i="7"/>
  <c r="AX69" i="7"/>
  <c r="AT69" i="7"/>
  <c r="AS69" i="7"/>
  <c r="AQ69" i="7"/>
  <c r="AO69" i="7"/>
  <c r="AM69" i="7"/>
  <c r="AK69" i="7"/>
  <c r="AI69" i="7"/>
  <c r="AG69" i="7"/>
  <c r="AE69" i="7"/>
  <c r="AC69" i="7"/>
  <c r="AA69" i="7"/>
  <c r="Y69" i="7"/>
  <c r="W69" i="7"/>
  <c r="U69" i="7"/>
  <c r="S69" i="7"/>
  <c r="Q69" i="7"/>
  <c r="O69" i="7"/>
  <c r="M69" i="7"/>
  <c r="K69" i="7"/>
  <c r="I69" i="7"/>
  <c r="G69" i="7"/>
  <c r="AX68" i="7"/>
  <c r="AT68" i="7"/>
  <c r="AS68" i="7"/>
  <c r="AQ68" i="7"/>
  <c r="AO68" i="7"/>
  <c r="AM68" i="7"/>
  <c r="AK68" i="7"/>
  <c r="AI68" i="7"/>
  <c r="AG68" i="7"/>
  <c r="AE68" i="7"/>
  <c r="AC68" i="7"/>
  <c r="AA68" i="7"/>
  <c r="Y68" i="7"/>
  <c r="W68" i="7"/>
  <c r="U68" i="7"/>
  <c r="S68" i="7"/>
  <c r="Q68" i="7"/>
  <c r="O68" i="7"/>
  <c r="M68" i="7"/>
  <c r="K68" i="7"/>
  <c r="I68" i="7"/>
  <c r="G68" i="7"/>
  <c r="AX67" i="7"/>
  <c r="AT67" i="7"/>
  <c r="AS67" i="7"/>
  <c r="AQ67" i="7"/>
  <c r="AO67" i="7"/>
  <c r="AM67" i="7"/>
  <c r="AK67" i="7"/>
  <c r="AI67" i="7"/>
  <c r="AG67" i="7"/>
  <c r="AE67" i="7"/>
  <c r="AC67" i="7"/>
  <c r="AA67" i="7"/>
  <c r="Y67" i="7"/>
  <c r="W67" i="7"/>
  <c r="U67" i="7"/>
  <c r="S67" i="7"/>
  <c r="Q67" i="7"/>
  <c r="O67" i="7"/>
  <c r="M67" i="7"/>
  <c r="K67" i="7"/>
  <c r="I67" i="7"/>
  <c r="G67" i="7"/>
  <c r="AX66" i="7"/>
  <c r="AT66" i="7"/>
  <c r="AS66" i="7"/>
  <c r="AQ66" i="7"/>
  <c r="AO66" i="7"/>
  <c r="AM66" i="7"/>
  <c r="AK66" i="7"/>
  <c r="AI66" i="7"/>
  <c r="AG66" i="7"/>
  <c r="AE66" i="7"/>
  <c r="AC66" i="7"/>
  <c r="AA66" i="7"/>
  <c r="Y66" i="7"/>
  <c r="W66" i="7"/>
  <c r="U66" i="7"/>
  <c r="S66" i="7"/>
  <c r="Q66" i="7"/>
  <c r="O66" i="7"/>
  <c r="M66" i="7"/>
  <c r="K66" i="7"/>
  <c r="I66" i="7"/>
  <c r="G66" i="7"/>
  <c r="AX65" i="7"/>
  <c r="AT65" i="7"/>
  <c r="AS65" i="7"/>
  <c r="AQ65" i="7"/>
  <c r="AO65" i="7"/>
  <c r="AM65" i="7"/>
  <c r="AK65" i="7"/>
  <c r="AI65" i="7"/>
  <c r="AG65" i="7"/>
  <c r="AE65" i="7"/>
  <c r="AC65" i="7"/>
  <c r="AA65" i="7"/>
  <c r="Y65" i="7"/>
  <c r="W65" i="7"/>
  <c r="U65" i="7"/>
  <c r="S65" i="7"/>
  <c r="Q65" i="7"/>
  <c r="O65" i="7"/>
  <c r="M65" i="7"/>
  <c r="K65" i="7"/>
  <c r="I65" i="7"/>
  <c r="G65" i="7"/>
  <c r="AX64" i="7"/>
  <c r="AT64" i="7"/>
  <c r="AS64" i="7"/>
  <c r="AQ64" i="7"/>
  <c r="AO64" i="7"/>
  <c r="AM64" i="7"/>
  <c r="AK64" i="7"/>
  <c r="AI64" i="7"/>
  <c r="AG64" i="7"/>
  <c r="AE64" i="7"/>
  <c r="AC64" i="7"/>
  <c r="AA64" i="7"/>
  <c r="Y64" i="7"/>
  <c r="W64" i="7"/>
  <c r="U64" i="7"/>
  <c r="S64" i="7"/>
  <c r="Q64" i="7"/>
  <c r="O64" i="7"/>
  <c r="M64" i="7"/>
  <c r="K64" i="7"/>
  <c r="I64" i="7"/>
  <c r="G64" i="7"/>
  <c r="AX63" i="7"/>
  <c r="AT63" i="7"/>
  <c r="AS63" i="7"/>
  <c r="AQ63" i="7"/>
  <c r="AO63" i="7"/>
  <c r="AM63" i="7"/>
  <c r="AK63" i="7"/>
  <c r="AI63" i="7"/>
  <c r="AG63" i="7"/>
  <c r="AE63" i="7"/>
  <c r="AC63" i="7"/>
  <c r="AA63" i="7"/>
  <c r="Y63" i="7"/>
  <c r="W63" i="7"/>
  <c r="U63" i="7"/>
  <c r="S63" i="7"/>
  <c r="Q63" i="7"/>
  <c r="O63" i="7"/>
  <c r="M63" i="7"/>
  <c r="K63" i="7"/>
  <c r="I63" i="7"/>
  <c r="G63" i="7"/>
  <c r="AX62" i="7"/>
  <c r="AT62" i="7"/>
  <c r="AS62" i="7"/>
  <c r="AQ62" i="7"/>
  <c r="AO62" i="7"/>
  <c r="AM62" i="7"/>
  <c r="AK62" i="7"/>
  <c r="AI62" i="7"/>
  <c r="AG62" i="7"/>
  <c r="AE62" i="7"/>
  <c r="AC62" i="7"/>
  <c r="AA62" i="7"/>
  <c r="Y62" i="7"/>
  <c r="W62" i="7"/>
  <c r="U62" i="7"/>
  <c r="S62" i="7"/>
  <c r="Q62" i="7"/>
  <c r="O62" i="7"/>
  <c r="M62" i="7"/>
  <c r="K62" i="7"/>
  <c r="I62" i="7"/>
  <c r="G62" i="7"/>
  <c r="AX61" i="7"/>
  <c r="AT61" i="7"/>
  <c r="AS61" i="7"/>
  <c r="AQ61" i="7"/>
  <c r="AO61" i="7"/>
  <c r="AM61" i="7"/>
  <c r="AK61" i="7"/>
  <c r="AI61" i="7"/>
  <c r="AG61" i="7"/>
  <c r="AE61" i="7"/>
  <c r="AC61" i="7"/>
  <c r="AA61" i="7"/>
  <c r="Y61" i="7"/>
  <c r="W61" i="7"/>
  <c r="U61" i="7"/>
  <c r="S61" i="7"/>
  <c r="Q61" i="7"/>
  <c r="O61" i="7"/>
  <c r="M61" i="7"/>
  <c r="K61" i="7"/>
  <c r="I61" i="7"/>
  <c r="G61" i="7"/>
  <c r="AX60" i="7"/>
  <c r="AT60" i="7"/>
  <c r="AS60" i="7"/>
  <c r="AQ60" i="7"/>
  <c r="AO60" i="7"/>
  <c r="AM60" i="7"/>
  <c r="AK60" i="7"/>
  <c r="AI60" i="7"/>
  <c r="AG60" i="7"/>
  <c r="AE60" i="7"/>
  <c r="AC60" i="7"/>
  <c r="AA60" i="7"/>
  <c r="Y60" i="7"/>
  <c r="W60" i="7"/>
  <c r="U60" i="7"/>
  <c r="S60" i="7"/>
  <c r="Q60" i="7"/>
  <c r="O60" i="7"/>
  <c r="M60" i="7"/>
  <c r="K60" i="7"/>
  <c r="I60" i="7"/>
  <c r="G60" i="7"/>
  <c r="AX59" i="7"/>
  <c r="AT59" i="7"/>
  <c r="AS59" i="7"/>
  <c r="AQ59" i="7"/>
  <c r="AO59" i="7"/>
  <c r="AM59" i="7"/>
  <c r="AK59" i="7"/>
  <c r="AI59" i="7"/>
  <c r="AG59" i="7"/>
  <c r="AE59" i="7"/>
  <c r="AC59" i="7"/>
  <c r="AA59" i="7"/>
  <c r="Y59" i="7"/>
  <c r="W59" i="7"/>
  <c r="U59" i="7"/>
  <c r="S59" i="7"/>
  <c r="Q59" i="7"/>
  <c r="O59" i="7"/>
  <c r="M59" i="7"/>
  <c r="K59" i="7"/>
  <c r="I59" i="7"/>
  <c r="G59" i="7"/>
  <c r="AX58" i="7"/>
  <c r="AT58" i="7"/>
  <c r="AS58" i="7"/>
  <c r="AQ58" i="7"/>
  <c r="AO58" i="7"/>
  <c r="AM58" i="7"/>
  <c r="AK58" i="7"/>
  <c r="AI58" i="7"/>
  <c r="AG58" i="7"/>
  <c r="AE58" i="7"/>
  <c r="AC58" i="7"/>
  <c r="AA58" i="7"/>
  <c r="Y58" i="7"/>
  <c r="W58" i="7"/>
  <c r="U58" i="7"/>
  <c r="S58" i="7"/>
  <c r="Q58" i="7"/>
  <c r="O58" i="7"/>
  <c r="M58" i="7"/>
  <c r="K58" i="7"/>
  <c r="I58" i="7"/>
  <c r="G58" i="7"/>
  <c r="AX57" i="7"/>
  <c r="AT57" i="7"/>
  <c r="AS57" i="7"/>
  <c r="AQ57" i="7"/>
  <c r="AO57" i="7"/>
  <c r="AM57" i="7"/>
  <c r="AK57" i="7"/>
  <c r="AI57" i="7"/>
  <c r="AG57" i="7"/>
  <c r="AE57" i="7"/>
  <c r="AC57" i="7"/>
  <c r="AA57" i="7"/>
  <c r="Y57" i="7"/>
  <c r="W57" i="7"/>
  <c r="U57" i="7"/>
  <c r="S57" i="7"/>
  <c r="Q57" i="7"/>
  <c r="O57" i="7"/>
  <c r="M57" i="7"/>
  <c r="K57" i="7"/>
  <c r="I57" i="7"/>
  <c r="G57" i="7"/>
  <c r="AX56" i="7"/>
  <c r="AT56" i="7"/>
  <c r="AS56" i="7"/>
  <c r="AQ56" i="7"/>
  <c r="AO56" i="7"/>
  <c r="AM56" i="7"/>
  <c r="AK56" i="7"/>
  <c r="AI56" i="7"/>
  <c r="AG56" i="7"/>
  <c r="AE56" i="7"/>
  <c r="AC56" i="7"/>
  <c r="AA56" i="7"/>
  <c r="Y56" i="7"/>
  <c r="W56" i="7"/>
  <c r="U56" i="7"/>
  <c r="S56" i="7"/>
  <c r="Q56" i="7"/>
  <c r="O56" i="7"/>
  <c r="M56" i="7"/>
  <c r="K56" i="7"/>
  <c r="I56" i="7"/>
  <c r="G56" i="7"/>
  <c r="AX55" i="7"/>
  <c r="AT55" i="7"/>
  <c r="AS55" i="7"/>
  <c r="AQ55" i="7"/>
  <c r="AO55" i="7"/>
  <c r="AM55" i="7"/>
  <c r="AK55" i="7"/>
  <c r="AI55" i="7"/>
  <c r="AG55" i="7"/>
  <c r="AE55" i="7"/>
  <c r="AC55" i="7"/>
  <c r="AA55" i="7"/>
  <c r="Y55" i="7"/>
  <c r="W55" i="7"/>
  <c r="U55" i="7"/>
  <c r="S55" i="7"/>
  <c r="Q55" i="7"/>
  <c r="O55" i="7"/>
  <c r="M55" i="7"/>
  <c r="K55" i="7"/>
  <c r="I55" i="7"/>
  <c r="G55" i="7"/>
  <c r="AX54" i="7"/>
  <c r="AT54" i="7"/>
  <c r="AS54" i="7"/>
  <c r="AQ54" i="7"/>
  <c r="AO54" i="7"/>
  <c r="AM54" i="7"/>
  <c r="AK54" i="7"/>
  <c r="AI54" i="7"/>
  <c r="AG54" i="7"/>
  <c r="AE54" i="7"/>
  <c r="AC54" i="7"/>
  <c r="AA54" i="7"/>
  <c r="Y54" i="7"/>
  <c r="W54" i="7"/>
  <c r="U54" i="7"/>
  <c r="S54" i="7"/>
  <c r="Q54" i="7"/>
  <c r="O54" i="7"/>
  <c r="M54" i="7"/>
  <c r="K54" i="7"/>
  <c r="I54" i="7"/>
  <c r="G54" i="7"/>
  <c r="AX53" i="7"/>
  <c r="AT53" i="7"/>
  <c r="AS53" i="7"/>
  <c r="AQ53" i="7"/>
  <c r="AO53" i="7"/>
  <c r="AM53" i="7"/>
  <c r="AK53" i="7"/>
  <c r="AI53" i="7"/>
  <c r="AG53" i="7"/>
  <c r="AE53" i="7"/>
  <c r="AC53" i="7"/>
  <c r="AA53" i="7"/>
  <c r="Y53" i="7"/>
  <c r="W53" i="7"/>
  <c r="U53" i="7"/>
  <c r="S53" i="7"/>
  <c r="Q53" i="7"/>
  <c r="O53" i="7"/>
  <c r="M53" i="7"/>
  <c r="K53" i="7"/>
  <c r="I53" i="7"/>
  <c r="G53" i="7"/>
  <c r="AX52" i="7"/>
  <c r="AT52" i="7"/>
  <c r="AS52" i="7"/>
  <c r="AQ52" i="7"/>
  <c r="AO52" i="7"/>
  <c r="AM52" i="7"/>
  <c r="AK52" i="7"/>
  <c r="AI52" i="7"/>
  <c r="AG52" i="7"/>
  <c r="AE52" i="7"/>
  <c r="AC52" i="7"/>
  <c r="AA52" i="7"/>
  <c r="Y52" i="7"/>
  <c r="W52" i="7"/>
  <c r="U52" i="7"/>
  <c r="S52" i="7"/>
  <c r="Q52" i="7"/>
  <c r="O52" i="7"/>
  <c r="M52" i="7"/>
  <c r="K52" i="7"/>
  <c r="I52" i="7"/>
  <c r="G52" i="7"/>
  <c r="AX51" i="7"/>
  <c r="AT51" i="7"/>
  <c r="AS51" i="7"/>
  <c r="AQ51" i="7"/>
  <c r="AO51" i="7"/>
  <c r="AM51" i="7"/>
  <c r="AK51" i="7"/>
  <c r="AI51" i="7"/>
  <c r="AG51" i="7"/>
  <c r="AE51" i="7"/>
  <c r="AC51" i="7"/>
  <c r="AA51" i="7"/>
  <c r="Y51" i="7"/>
  <c r="W51" i="7"/>
  <c r="U51" i="7"/>
  <c r="S51" i="7"/>
  <c r="Q51" i="7"/>
  <c r="O51" i="7"/>
  <c r="M51" i="7"/>
  <c r="K51" i="7"/>
  <c r="I51" i="7"/>
  <c r="G51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AX50" i="7"/>
  <c r="AT50" i="7"/>
  <c r="AS50" i="7"/>
  <c r="AQ50" i="7"/>
  <c r="AO50" i="7"/>
  <c r="AM50" i="7"/>
  <c r="AK50" i="7"/>
  <c r="AI50" i="7"/>
  <c r="AG50" i="7"/>
  <c r="AE50" i="7"/>
  <c r="AC50" i="7"/>
  <c r="AA50" i="7"/>
  <c r="Y50" i="7"/>
  <c r="W50" i="7"/>
  <c r="U50" i="7"/>
  <c r="S50" i="7"/>
  <c r="Q50" i="7"/>
  <c r="O50" i="7"/>
  <c r="M50" i="7"/>
  <c r="K50" i="7"/>
  <c r="I50" i="7"/>
  <c r="G50" i="7"/>
  <c r="AS49" i="7"/>
  <c r="AR96" i="7"/>
  <c r="AQ49" i="7"/>
  <c r="AP96" i="7"/>
  <c r="AO49" i="7"/>
  <c r="AN96" i="7"/>
  <c r="AM49" i="7"/>
  <c r="AL96" i="7"/>
  <c r="AK49" i="7"/>
  <c r="AJ96" i="7"/>
  <c r="AI49" i="7"/>
  <c r="AH96" i="7"/>
  <c r="AG49" i="7"/>
  <c r="AF96" i="7"/>
  <c r="AE49" i="7"/>
  <c r="AD96" i="7"/>
  <c r="AC49" i="7"/>
  <c r="AB96" i="7"/>
  <c r="AA49" i="7"/>
  <c r="Z96" i="7"/>
  <c r="Y49" i="7"/>
  <c r="X96" i="7"/>
  <c r="W49" i="7"/>
  <c r="V96" i="7"/>
  <c r="U49" i="7"/>
  <c r="T96" i="7"/>
  <c r="S49" i="7"/>
  <c r="R96" i="7"/>
  <c r="Q49" i="7"/>
  <c r="P96" i="7"/>
  <c r="O49" i="7"/>
  <c r="N96" i="7"/>
  <c r="M49" i="7"/>
  <c r="L96" i="7"/>
  <c r="K49" i="7"/>
  <c r="J96" i="7"/>
  <c r="I49" i="7"/>
  <c r="H96" i="7"/>
  <c r="G49" i="7"/>
  <c r="F96" i="7"/>
  <c r="AX48" i="7"/>
  <c r="AT48" i="7"/>
  <c r="AS48" i="7"/>
  <c r="AQ48" i="7"/>
  <c r="AO48" i="7"/>
  <c r="AM48" i="7"/>
  <c r="AK48" i="7"/>
  <c r="AI48" i="7"/>
  <c r="AG48" i="7"/>
  <c r="AE48" i="7"/>
  <c r="AC48" i="7"/>
  <c r="AA48" i="7"/>
  <c r="Y48" i="7"/>
  <c r="W48" i="7"/>
  <c r="U48" i="7"/>
  <c r="S48" i="7"/>
  <c r="Q48" i="7"/>
  <c r="O48" i="7"/>
  <c r="M48" i="7"/>
  <c r="K48" i="7"/>
  <c r="I48" i="7"/>
  <c r="G48" i="7"/>
  <c r="C38" i="7"/>
  <c r="F41" i="7"/>
  <c r="F42" i="7"/>
  <c r="H40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F12" i="7"/>
  <c r="F11" i="7"/>
  <c r="I95" i="6"/>
  <c r="K95" i="6"/>
  <c r="M95" i="6"/>
  <c r="O95" i="6"/>
  <c r="Q95" i="6"/>
  <c r="S95" i="6"/>
  <c r="U95" i="6"/>
  <c r="W95" i="6"/>
  <c r="Y95" i="6"/>
  <c r="AA95" i="6"/>
  <c r="AC95" i="6"/>
  <c r="AE95" i="6"/>
  <c r="AG95" i="6"/>
  <c r="AI95" i="6"/>
  <c r="AK95" i="6"/>
  <c r="AM95" i="6"/>
  <c r="AO95" i="6"/>
  <c r="AQ95" i="6"/>
  <c r="AS95" i="6"/>
  <c r="H95" i="6"/>
  <c r="J95" i="6"/>
  <c r="L95" i="6"/>
  <c r="N95" i="6"/>
  <c r="P95" i="6"/>
  <c r="R95" i="6"/>
  <c r="T95" i="6"/>
  <c r="V95" i="6"/>
  <c r="X95" i="6"/>
  <c r="Z95" i="6"/>
  <c r="AB95" i="6"/>
  <c r="AD95" i="6"/>
  <c r="AF95" i="6"/>
  <c r="AH95" i="6"/>
  <c r="AJ95" i="6"/>
  <c r="AL95" i="6"/>
  <c r="AN95" i="6"/>
  <c r="AP95" i="6"/>
  <c r="AR95" i="6"/>
  <c r="AX94" i="6"/>
  <c r="AT94" i="6"/>
  <c r="AS94" i="6"/>
  <c r="AQ94" i="6"/>
  <c r="AO94" i="6"/>
  <c r="AM94" i="6"/>
  <c r="AK94" i="6"/>
  <c r="AI94" i="6"/>
  <c r="AG94" i="6"/>
  <c r="AE94" i="6"/>
  <c r="AC94" i="6"/>
  <c r="AA94" i="6"/>
  <c r="Y94" i="6"/>
  <c r="W94" i="6"/>
  <c r="U94" i="6"/>
  <c r="S94" i="6"/>
  <c r="Q94" i="6"/>
  <c r="O94" i="6"/>
  <c r="M94" i="6"/>
  <c r="K94" i="6"/>
  <c r="I94" i="6"/>
  <c r="G94" i="6"/>
  <c r="AX93" i="6"/>
  <c r="AT93" i="6"/>
  <c r="AS93" i="6"/>
  <c r="AQ93" i="6"/>
  <c r="AO93" i="6"/>
  <c r="AM93" i="6"/>
  <c r="AK93" i="6"/>
  <c r="AI93" i="6"/>
  <c r="AG93" i="6"/>
  <c r="AE93" i="6"/>
  <c r="AC93" i="6"/>
  <c r="AA93" i="6"/>
  <c r="Y93" i="6"/>
  <c r="W93" i="6"/>
  <c r="U93" i="6"/>
  <c r="S93" i="6"/>
  <c r="Q93" i="6"/>
  <c r="O93" i="6"/>
  <c r="M93" i="6"/>
  <c r="K93" i="6"/>
  <c r="I93" i="6"/>
  <c r="G93" i="6"/>
  <c r="AX92" i="6"/>
  <c r="AT92" i="6"/>
  <c r="AS92" i="6"/>
  <c r="AQ92" i="6"/>
  <c r="AO92" i="6"/>
  <c r="AM92" i="6"/>
  <c r="AK92" i="6"/>
  <c r="AI92" i="6"/>
  <c r="AG92" i="6"/>
  <c r="AE92" i="6"/>
  <c r="AC92" i="6"/>
  <c r="AA92" i="6"/>
  <c r="Y92" i="6"/>
  <c r="W92" i="6"/>
  <c r="U92" i="6"/>
  <c r="S92" i="6"/>
  <c r="Q92" i="6"/>
  <c r="O92" i="6"/>
  <c r="M92" i="6"/>
  <c r="K92" i="6"/>
  <c r="I92" i="6"/>
  <c r="G92" i="6"/>
  <c r="AX91" i="6"/>
  <c r="AT91" i="6"/>
  <c r="AS91" i="6"/>
  <c r="AQ91" i="6"/>
  <c r="AO91" i="6"/>
  <c r="AM91" i="6"/>
  <c r="AK91" i="6"/>
  <c r="AI91" i="6"/>
  <c r="AG91" i="6"/>
  <c r="AE91" i="6"/>
  <c r="AC91" i="6"/>
  <c r="AA91" i="6"/>
  <c r="Y91" i="6"/>
  <c r="W91" i="6"/>
  <c r="U91" i="6"/>
  <c r="S91" i="6"/>
  <c r="Q91" i="6"/>
  <c r="O91" i="6"/>
  <c r="M91" i="6"/>
  <c r="K91" i="6"/>
  <c r="I91" i="6"/>
  <c r="G91" i="6"/>
  <c r="AX90" i="6"/>
  <c r="AT90" i="6"/>
  <c r="AS90" i="6"/>
  <c r="AQ90" i="6"/>
  <c r="AO90" i="6"/>
  <c r="AM90" i="6"/>
  <c r="AK90" i="6"/>
  <c r="AI90" i="6"/>
  <c r="AG90" i="6"/>
  <c r="AE90" i="6"/>
  <c r="AC90" i="6"/>
  <c r="AA90" i="6"/>
  <c r="Y90" i="6"/>
  <c r="W90" i="6"/>
  <c r="U90" i="6"/>
  <c r="S90" i="6"/>
  <c r="Q90" i="6"/>
  <c r="O90" i="6"/>
  <c r="M90" i="6"/>
  <c r="K90" i="6"/>
  <c r="I90" i="6"/>
  <c r="G90" i="6"/>
  <c r="AX89" i="6"/>
  <c r="AT89" i="6"/>
  <c r="AS89" i="6"/>
  <c r="AQ89" i="6"/>
  <c r="AO89" i="6"/>
  <c r="AM89" i="6"/>
  <c r="AK89" i="6"/>
  <c r="AI89" i="6"/>
  <c r="AG89" i="6"/>
  <c r="AE89" i="6"/>
  <c r="AC89" i="6"/>
  <c r="AA89" i="6"/>
  <c r="Y89" i="6"/>
  <c r="W89" i="6"/>
  <c r="U89" i="6"/>
  <c r="S89" i="6"/>
  <c r="Q89" i="6"/>
  <c r="O89" i="6"/>
  <c r="M89" i="6"/>
  <c r="K89" i="6"/>
  <c r="I89" i="6"/>
  <c r="G89" i="6"/>
  <c r="AX88" i="6"/>
  <c r="AT88" i="6"/>
  <c r="AS88" i="6"/>
  <c r="AQ88" i="6"/>
  <c r="AO88" i="6"/>
  <c r="AM88" i="6"/>
  <c r="AK88" i="6"/>
  <c r="AI88" i="6"/>
  <c r="AG88" i="6"/>
  <c r="AE88" i="6"/>
  <c r="AC88" i="6"/>
  <c r="AA88" i="6"/>
  <c r="Y88" i="6"/>
  <c r="W88" i="6"/>
  <c r="U88" i="6"/>
  <c r="S88" i="6"/>
  <c r="Q88" i="6"/>
  <c r="O88" i="6"/>
  <c r="M88" i="6"/>
  <c r="K88" i="6"/>
  <c r="I88" i="6"/>
  <c r="G88" i="6"/>
  <c r="AX87" i="6"/>
  <c r="AT87" i="6"/>
  <c r="AS87" i="6"/>
  <c r="AQ87" i="6"/>
  <c r="AO87" i="6"/>
  <c r="AM87" i="6"/>
  <c r="AK87" i="6"/>
  <c r="AI87" i="6"/>
  <c r="AG87" i="6"/>
  <c r="AE87" i="6"/>
  <c r="AC87" i="6"/>
  <c r="AA87" i="6"/>
  <c r="Y87" i="6"/>
  <c r="W87" i="6"/>
  <c r="U87" i="6"/>
  <c r="S87" i="6"/>
  <c r="Q87" i="6"/>
  <c r="O87" i="6"/>
  <c r="M87" i="6"/>
  <c r="K87" i="6"/>
  <c r="I87" i="6"/>
  <c r="G87" i="6"/>
  <c r="AX86" i="6"/>
  <c r="AT86" i="6"/>
  <c r="AS86" i="6"/>
  <c r="AQ86" i="6"/>
  <c r="AO86" i="6"/>
  <c r="AM86" i="6"/>
  <c r="AK86" i="6"/>
  <c r="AI86" i="6"/>
  <c r="AG86" i="6"/>
  <c r="AE86" i="6"/>
  <c r="AC86" i="6"/>
  <c r="AA86" i="6"/>
  <c r="Y86" i="6"/>
  <c r="W86" i="6"/>
  <c r="U86" i="6"/>
  <c r="S86" i="6"/>
  <c r="Q86" i="6"/>
  <c r="O86" i="6"/>
  <c r="M86" i="6"/>
  <c r="K86" i="6"/>
  <c r="I86" i="6"/>
  <c r="G86" i="6"/>
  <c r="AX85" i="6"/>
  <c r="AT85" i="6"/>
  <c r="AS85" i="6"/>
  <c r="AQ85" i="6"/>
  <c r="AO85" i="6"/>
  <c r="AM85" i="6"/>
  <c r="AK85" i="6"/>
  <c r="AI85" i="6"/>
  <c r="AG85" i="6"/>
  <c r="AE85" i="6"/>
  <c r="AC85" i="6"/>
  <c r="AA85" i="6"/>
  <c r="Y85" i="6"/>
  <c r="W85" i="6"/>
  <c r="U85" i="6"/>
  <c r="S85" i="6"/>
  <c r="Q85" i="6"/>
  <c r="O85" i="6"/>
  <c r="M85" i="6"/>
  <c r="K85" i="6"/>
  <c r="I85" i="6"/>
  <c r="G85" i="6"/>
  <c r="AX84" i="6"/>
  <c r="AT84" i="6"/>
  <c r="AS84" i="6"/>
  <c r="AQ84" i="6"/>
  <c r="AO84" i="6"/>
  <c r="AM84" i="6"/>
  <c r="AK84" i="6"/>
  <c r="AI84" i="6"/>
  <c r="AG84" i="6"/>
  <c r="AE84" i="6"/>
  <c r="AC84" i="6"/>
  <c r="AA84" i="6"/>
  <c r="Y84" i="6"/>
  <c r="W84" i="6"/>
  <c r="U84" i="6"/>
  <c r="S84" i="6"/>
  <c r="Q84" i="6"/>
  <c r="O84" i="6"/>
  <c r="M84" i="6"/>
  <c r="K84" i="6"/>
  <c r="I84" i="6"/>
  <c r="G84" i="6"/>
  <c r="AX83" i="6"/>
  <c r="AT83" i="6"/>
  <c r="AS83" i="6"/>
  <c r="AQ83" i="6"/>
  <c r="AO83" i="6"/>
  <c r="AM83" i="6"/>
  <c r="AK83" i="6"/>
  <c r="AI83" i="6"/>
  <c r="AG83" i="6"/>
  <c r="AE83" i="6"/>
  <c r="AC83" i="6"/>
  <c r="AA83" i="6"/>
  <c r="Y83" i="6"/>
  <c r="W83" i="6"/>
  <c r="U83" i="6"/>
  <c r="S83" i="6"/>
  <c r="Q83" i="6"/>
  <c r="O83" i="6"/>
  <c r="M83" i="6"/>
  <c r="K83" i="6"/>
  <c r="I83" i="6"/>
  <c r="G83" i="6"/>
  <c r="AX82" i="6"/>
  <c r="AT82" i="6"/>
  <c r="AS82" i="6"/>
  <c r="AQ82" i="6"/>
  <c r="AO82" i="6"/>
  <c r="AM82" i="6"/>
  <c r="AK82" i="6"/>
  <c r="AI82" i="6"/>
  <c r="AG82" i="6"/>
  <c r="AE82" i="6"/>
  <c r="AC82" i="6"/>
  <c r="AA82" i="6"/>
  <c r="Y82" i="6"/>
  <c r="W82" i="6"/>
  <c r="U82" i="6"/>
  <c r="S82" i="6"/>
  <c r="Q82" i="6"/>
  <c r="O82" i="6"/>
  <c r="M82" i="6"/>
  <c r="K82" i="6"/>
  <c r="I82" i="6"/>
  <c r="G82" i="6"/>
  <c r="AX81" i="6"/>
  <c r="AT81" i="6"/>
  <c r="AS81" i="6"/>
  <c r="AQ81" i="6"/>
  <c r="AO81" i="6"/>
  <c r="AM81" i="6"/>
  <c r="AK81" i="6"/>
  <c r="AI81" i="6"/>
  <c r="AG81" i="6"/>
  <c r="AE81" i="6"/>
  <c r="AC81" i="6"/>
  <c r="AA81" i="6"/>
  <c r="Y81" i="6"/>
  <c r="W81" i="6"/>
  <c r="U81" i="6"/>
  <c r="S81" i="6"/>
  <c r="Q81" i="6"/>
  <c r="O81" i="6"/>
  <c r="M81" i="6"/>
  <c r="K81" i="6"/>
  <c r="I81" i="6"/>
  <c r="G81" i="6"/>
  <c r="AX80" i="6"/>
  <c r="AT80" i="6"/>
  <c r="AS80" i="6"/>
  <c r="AQ80" i="6"/>
  <c r="AO80" i="6"/>
  <c r="AM80" i="6"/>
  <c r="AK80" i="6"/>
  <c r="AI80" i="6"/>
  <c r="AG80" i="6"/>
  <c r="AE80" i="6"/>
  <c r="AC80" i="6"/>
  <c r="AA80" i="6"/>
  <c r="Y80" i="6"/>
  <c r="W80" i="6"/>
  <c r="U80" i="6"/>
  <c r="S80" i="6"/>
  <c r="Q80" i="6"/>
  <c r="O80" i="6"/>
  <c r="M80" i="6"/>
  <c r="K80" i="6"/>
  <c r="I80" i="6"/>
  <c r="G80" i="6"/>
  <c r="AX79" i="6"/>
  <c r="AT79" i="6"/>
  <c r="AS79" i="6"/>
  <c r="AQ79" i="6"/>
  <c r="AO79" i="6"/>
  <c r="AM79" i="6"/>
  <c r="AK79" i="6"/>
  <c r="AI79" i="6"/>
  <c r="AG79" i="6"/>
  <c r="AE79" i="6"/>
  <c r="AC79" i="6"/>
  <c r="AA79" i="6"/>
  <c r="Y79" i="6"/>
  <c r="W79" i="6"/>
  <c r="U79" i="6"/>
  <c r="S79" i="6"/>
  <c r="Q79" i="6"/>
  <c r="O79" i="6"/>
  <c r="M79" i="6"/>
  <c r="K79" i="6"/>
  <c r="I79" i="6"/>
  <c r="G79" i="6"/>
  <c r="AX78" i="6"/>
  <c r="AT78" i="6"/>
  <c r="AS78" i="6"/>
  <c r="AQ78" i="6"/>
  <c r="AO78" i="6"/>
  <c r="AM78" i="6"/>
  <c r="AK78" i="6"/>
  <c r="AI78" i="6"/>
  <c r="AG78" i="6"/>
  <c r="AE78" i="6"/>
  <c r="AC78" i="6"/>
  <c r="AA78" i="6"/>
  <c r="Y78" i="6"/>
  <c r="W78" i="6"/>
  <c r="U78" i="6"/>
  <c r="S78" i="6"/>
  <c r="Q78" i="6"/>
  <c r="O78" i="6"/>
  <c r="M78" i="6"/>
  <c r="K78" i="6"/>
  <c r="I78" i="6"/>
  <c r="G78" i="6"/>
  <c r="AX77" i="6"/>
  <c r="AT77" i="6"/>
  <c r="AS77" i="6"/>
  <c r="AQ77" i="6"/>
  <c r="AO77" i="6"/>
  <c r="AM77" i="6"/>
  <c r="AK77" i="6"/>
  <c r="AI77" i="6"/>
  <c r="AG77" i="6"/>
  <c r="AE77" i="6"/>
  <c r="AC77" i="6"/>
  <c r="AA77" i="6"/>
  <c r="Y77" i="6"/>
  <c r="W77" i="6"/>
  <c r="U77" i="6"/>
  <c r="S77" i="6"/>
  <c r="Q77" i="6"/>
  <c r="O77" i="6"/>
  <c r="M77" i="6"/>
  <c r="K77" i="6"/>
  <c r="I77" i="6"/>
  <c r="G77" i="6"/>
  <c r="AX76" i="6"/>
  <c r="AT76" i="6"/>
  <c r="AS76" i="6"/>
  <c r="AQ76" i="6"/>
  <c r="AO76" i="6"/>
  <c r="AM76" i="6"/>
  <c r="AK76" i="6"/>
  <c r="AI76" i="6"/>
  <c r="AG76" i="6"/>
  <c r="AE76" i="6"/>
  <c r="AC76" i="6"/>
  <c r="AA76" i="6"/>
  <c r="Y76" i="6"/>
  <c r="W76" i="6"/>
  <c r="U76" i="6"/>
  <c r="S76" i="6"/>
  <c r="Q76" i="6"/>
  <c r="O76" i="6"/>
  <c r="M76" i="6"/>
  <c r="K76" i="6"/>
  <c r="I76" i="6"/>
  <c r="G76" i="6"/>
  <c r="AX75" i="6"/>
  <c r="AT75" i="6"/>
  <c r="AS75" i="6"/>
  <c r="AQ75" i="6"/>
  <c r="AO75" i="6"/>
  <c r="AM75" i="6"/>
  <c r="AK75" i="6"/>
  <c r="AI75" i="6"/>
  <c r="AG75" i="6"/>
  <c r="AE75" i="6"/>
  <c r="AC75" i="6"/>
  <c r="AA75" i="6"/>
  <c r="Y75" i="6"/>
  <c r="W75" i="6"/>
  <c r="U75" i="6"/>
  <c r="S75" i="6"/>
  <c r="Q75" i="6"/>
  <c r="O75" i="6"/>
  <c r="M75" i="6"/>
  <c r="K75" i="6"/>
  <c r="I75" i="6"/>
  <c r="G75" i="6"/>
  <c r="AX74" i="6"/>
  <c r="AT74" i="6"/>
  <c r="AS74" i="6"/>
  <c r="AQ74" i="6"/>
  <c r="AO74" i="6"/>
  <c r="AM74" i="6"/>
  <c r="AK74" i="6"/>
  <c r="AI74" i="6"/>
  <c r="AG74" i="6"/>
  <c r="AE74" i="6"/>
  <c r="AC74" i="6"/>
  <c r="AA74" i="6"/>
  <c r="Y74" i="6"/>
  <c r="W74" i="6"/>
  <c r="U74" i="6"/>
  <c r="S74" i="6"/>
  <c r="Q74" i="6"/>
  <c r="O74" i="6"/>
  <c r="M74" i="6"/>
  <c r="K74" i="6"/>
  <c r="I74" i="6"/>
  <c r="G74" i="6"/>
  <c r="AX73" i="6"/>
  <c r="AT73" i="6"/>
  <c r="AS73" i="6"/>
  <c r="AQ73" i="6"/>
  <c r="AO73" i="6"/>
  <c r="AM73" i="6"/>
  <c r="AK73" i="6"/>
  <c r="AI73" i="6"/>
  <c r="AG73" i="6"/>
  <c r="AE73" i="6"/>
  <c r="AC73" i="6"/>
  <c r="AA73" i="6"/>
  <c r="Y73" i="6"/>
  <c r="W73" i="6"/>
  <c r="U73" i="6"/>
  <c r="S73" i="6"/>
  <c r="Q73" i="6"/>
  <c r="O73" i="6"/>
  <c r="M73" i="6"/>
  <c r="K73" i="6"/>
  <c r="I73" i="6"/>
  <c r="G73" i="6"/>
  <c r="BS72" i="6"/>
  <c r="BS73" i="6"/>
  <c r="BS74" i="6"/>
  <c r="BS75" i="6"/>
  <c r="AX72" i="6"/>
  <c r="AT72" i="6"/>
  <c r="AS72" i="6"/>
  <c r="AQ72" i="6"/>
  <c r="AO72" i="6"/>
  <c r="AM72" i="6"/>
  <c r="AK72" i="6"/>
  <c r="AI72" i="6"/>
  <c r="AG72" i="6"/>
  <c r="AE72" i="6"/>
  <c r="AC72" i="6"/>
  <c r="AA72" i="6"/>
  <c r="Y72" i="6"/>
  <c r="W72" i="6"/>
  <c r="U72" i="6"/>
  <c r="S72" i="6"/>
  <c r="Q72" i="6"/>
  <c r="O72" i="6"/>
  <c r="M72" i="6"/>
  <c r="K72" i="6"/>
  <c r="I72" i="6"/>
  <c r="G72" i="6"/>
  <c r="AX71" i="6"/>
  <c r="AT71" i="6"/>
  <c r="AS71" i="6"/>
  <c r="AQ71" i="6"/>
  <c r="AO71" i="6"/>
  <c r="AM71" i="6"/>
  <c r="AK71" i="6"/>
  <c r="AI71" i="6"/>
  <c r="AG71" i="6"/>
  <c r="AE71" i="6"/>
  <c r="AC71" i="6"/>
  <c r="AA71" i="6"/>
  <c r="Y71" i="6"/>
  <c r="W71" i="6"/>
  <c r="U71" i="6"/>
  <c r="S71" i="6"/>
  <c r="Q71" i="6"/>
  <c r="O71" i="6"/>
  <c r="M71" i="6"/>
  <c r="K71" i="6"/>
  <c r="I71" i="6"/>
  <c r="G71" i="6"/>
  <c r="AX70" i="6"/>
  <c r="AT70" i="6"/>
  <c r="AS70" i="6"/>
  <c r="AQ70" i="6"/>
  <c r="AO70" i="6"/>
  <c r="AM70" i="6"/>
  <c r="AK70" i="6"/>
  <c r="AI70" i="6"/>
  <c r="AG70" i="6"/>
  <c r="AE70" i="6"/>
  <c r="AC70" i="6"/>
  <c r="AA70" i="6"/>
  <c r="Y70" i="6"/>
  <c r="W70" i="6"/>
  <c r="U70" i="6"/>
  <c r="S70" i="6"/>
  <c r="Q70" i="6"/>
  <c r="O70" i="6"/>
  <c r="M70" i="6"/>
  <c r="K70" i="6"/>
  <c r="I70" i="6"/>
  <c r="G70" i="6"/>
  <c r="AX69" i="6"/>
  <c r="AT69" i="6"/>
  <c r="AS69" i="6"/>
  <c r="AQ69" i="6"/>
  <c r="AO69" i="6"/>
  <c r="AM69" i="6"/>
  <c r="AK69" i="6"/>
  <c r="AI69" i="6"/>
  <c r="AG69" i="6"/>
  <c r="AE69" i="6"/>
  <c r="AC69" i="6"/>
  <c r="AA69" i="6"/>
  <c r="Y69" i="6"/>
  <c r="W69" i="6"/>
  <c r="U69" i="6"/>
  <c r="S69" i="6"/>
  <c r="Q69" i="6"/>
  <c r="O69" i="6"/>
  <c r="M69" i="6"/>
  <c r="K69" i="6"/>
  <c r="I69" i="6"/>
  <c r="G69" i="6"/>
  <c r="AX68" i="6"/>
  <c r="AT68" i="6"/>
  <c r="AS68" i="6"/>
  <c r="AQ68" i="6"/>
  <c r="AO68" i="6"/>
  <c r="AM68" i="6"/>
  <c r="AK68" i="6"/>
  <c r="AI68" i="6"/>
  <c r="AG68" i="6"/>
  <c r="AE68" i="6"/>
  <c r="AC68" i="6"/>
  <c r="AA68" i="6"/>
  <c r="Y68" i="6"/>
  <c r="W68" i="6"/>
  <c r="U68" i="6"/>
  <c r="S68" i="6"/>
  <c r="Q68" i="6"/>
  <c r="O68" i="6"/>
  <c r="M68" i="6"/>
  <c r="K68" i="6"/>
  <c r="I68" i="6"/>
  <c r="G68" i="6"/>
  <c r="AX67" i="6"/>
  <c r="AT67" i="6"/>
  <c r="AS67" i="6"/>
  <c r="AQ67" i="6"/>
  <c r="AO67" i="6"/>
  <c r="AM67" i="6"/>
  <c r="AK67" i="6"/>
  <c r="AI67" i="6"/>
  <c r="AG67" i="6"/>
  <c r="AE67" i="6"/>
  <c r="AC67" i="6"/>
  <c r="AA67" i="6"/>
  <c r="Y67" i="6"/>
  <c r="W67" i="6"/>
  <c r="U67" i="6"/>
  <c r="S67" i="6"/>
  <c r="Q67" i="6"/>
  <c r="O67" i="6"/>
  <c r="M67" i="6"/>
  <c r="K67" i="6"/>
  <c r="I67" i="6"/>
  <c r="G67" i="6"/>
  <c r="AX66" i="6"/>
  <c r="AT66" i="6"/>
  <c r="AS66" i="6"/>
  <c r="AQ66" i="6"/>
  <c r="AO66" i="6"/>
  <c r="AM66" i="6"/>
  <c r="AK66" i="6"/>
  <c r="AI66" i="6"/>
  <c r="AG66" i="6"/>
  <c r="AE66" i="6"/>
  <c r="AC66" i="6"/>
  <c r="AA66" i="6"/>
  <c r="Y66" i="6"/>
  <c r="W66" i="6"/>
  <c r="U66" i="6"/>
  <c r="S66" i="6"/>
  <c r="Q66" i="6"/>
  <c r="O66" i="6"/>
  <c r="M66" i="6"/>
  <c r="K66" i="6"/>
  <c r="I66" i="6"/>
  <c r="G66" i="6"/>
  <c r="AX65" i="6"/>
  <c r="AT65" i="6"/>
  <c r="AS65" i="6"/>
  <c r="AQ65" i="6"/>
  <c r="AO65" i="6"/>
  <c r="AM65" i="6"/>
  <c r="AK65" i="6"/>
  <c r="AI65" i="6"/>
  <c r="AG65" i="6"/>
  <c r="AE65" i="6"/>
  <c r="AC65" i="6"/>
  <c r="AA65" i="6"/>
  <c r="Y65" i="6"/>
  <c r="W65" i="6"/>
  <c r="U65" i="6"/>
  <c r="S65" i="6"/>
  <c r="Q65" i="6"/>
  <c r="O65" i="6"/>
  <c r="M65" i="6"/>
  <c r="K65" i="6"/>
  <c r="I65" i="6"/>
  <c r="G65" i="6"/>
  <c r="AX64" i="6"/>
  <c r="AT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AX63" i="6"/>
  <c r="AT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AX62" i="6"/>
  <c r="AT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AX61" i="6"/>
  <c r="AT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AX60" i="6"/>
  <c r="AT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AX59" i="6"/>
  <c r="AT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AX58" i="6"/>
  <c r="AT58" i="6"/>
  <c r="AS58" i="6"/>
  <c r="AQ58" i="6"/>
  <c r="AO58" i="6"/>
  <c r="AM58" i="6"/>
  <c r="AK58" i="6"/>
  <c r="AI58" i="6"/>
  <c r="AG58" i="6"/>
  <c r="AE58" i="6"/>
  <c r="AC58" i="6"/>
  <c r="AA58" i="6"/>
  <c r="Y58" i="6"/>
  <c r="W58" i="6"/>
  <c r="U58" i="6"/>
  <c r="S58" i="6"/>
  <c r="Q58" i="6"/>
  <c r="O58" i="6"/>
  <c r="M58" i="6"/>
  <c r="K58" i="6"/>
  <c r="I58" i="6"/>
  <c r="G58" i="6"/>
  <c r="AX57" i="6"/>
  <c r="AT57" i="6"/>
  <c r="AS57" i="6"/>
  <c r="AQ57" i="6"/>
  <c r="AO57" i="6"/>
  <c r="AM57" i="6"/>
  <c r="AK57" i="6"/>
  <c r="AI57" i="6"/>
  <c r="AG57" i="6"/>
  <c r="AE57" i="6"/>
  <c r="AC57" i="6"/>
  <c r="AA57" i="6"/>
  <c r="Y57" i="6"/>
  <c r="W57" i="6"/>
  <c r="U57" i="6"/>
  <c r="S57" i="6"/>
  <c r="Q57" i="6"/>
  <c r="O57" i="6"/>
  <c r="M57" i="6"/>
  <c r="K57" i="6"/>
  <c r="I57" i="6"/>
  <c r="G57" i="6"/>
  <c r="AX56" i="6"/>
  <c r="AT56" i="6"/>
  <c r="AS56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Q56" i="6"/>
  <c r="O56" i="6"/>
  <c r="M56" i="6"/>
  <c r="K56" i="6"/>
  <c r="I56" i="6"/>
  <c r="G56" i="6"/>
  <c r="AX55" i="6"/>
  <c r="AT55" i="6"/>
  <c r="AS55" i="6"/>
  <c r="AQ55" i="6"/>
  <c r="AO55" i="6"/>
  <c r="AM55" i="6"/>
  <c r="AK55" i="6"/>
  <c r="AI55" i="6"/>
  <c r="AG55" i="6"/>
  <c r="AE55" i="6"/>
  <c r="AC55" i="6"/>
  <c r="AA55" i="6"/>
  <c r="Y55" i="6"/>
  <c r="W55" i="6"/>
  <c r="U55" i="6"/>
  <c r="S55" i="6"/>
  <c r="Q55" i="6"/>
  <c r="O55" i="6"/>
  <c r="M55" i="6"/>
  <c r="K55" i="6"/>
  <c r="I55" i="6"/>
  <c r="G55" i="6"/>
  <c r="AX54" i="6"/>
  <c r="AT54" i="6"/>
  <c r="AS54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Q54" i="6"/>
  <c r="O54" i="6"/>
  <c r="M54" i="6"/>
  <c r="K54" i="6"/>
  <c r="I54" i="6"/>
  <c r="G54" i="6"/>
  <c r="AX53" i="6"/>
  <c r="AT53" i="6"/>
  <c r="AS53" i="6"/>
  <c r="AQ53" i="6"/>
  <c r="AO53" i="6"/>
  <c r="AM53" i="6"/>
  <c r="AK53" i="6"/>
  <c r="AI53" i="6"/>
  <c r="AG53" i="6"/>
  <c r="AE53" i="6"/>
  <c r="AC53" i="6"/>
  <c r="AA53" i="6"/>
  <c r="Y53" i="6"/>
  <c r="W53" i="6"/>
  <c r="U53" i="6"/>
  <c r="S53" i="6"/>
  <c r="Q53" i="6"/>
  <c r="O53" i="6"/>
  <c r="M53" i="6"/>
  <c r="K53" i="6"/>
  <c r="I53" i="6"/>
  <c r="G53" i="6"/>
  <c r="AX52" i="6"/>
  <c r="AT52" i="6"/>
  <c r="AS52" i="6"/>
  <c r="AQ52" i="6"/>
  <c r="AO52" i="6"/>
  <c r="AM52" i="6"/>
  <c r="AK52" i="6"/>
  <c r="AI52" i="6"/>
  <c r="AG52" i="6"/>
  <c r="AE52" i="6"/>
  <c r="AC52" i="6"/>
  <c r="AA52" i="6"/>
  <c r="Y52" i="6"/>
  <c r="W52" i="6"/>
  <c r="U52" i="6"/>
  <c r="S52" i="6"/>
  <c r="Q52" i="6"/>
  <c r="O52" i="6"/>
  <c r="M52" i="6"/>
  <c r="K52" i="6"/>
  <c r="I52" i="6"/>
  <c r="G52" i="6"/>
  <c r="AX51" i="6"/>
  <c r="AT51" i="6"/>
  <c r="AS51" i="6"/>
  <c r="AQ51" i="6"/>
  <c r="AO51" i="6"/>
  <c r="AM51" i="6"/>
  <c r="AK51" i="6"/>
  <c r="AI51" i="6"/>
  <c r="AG51" i="6"/>
  <c r="AE51" i="6"/>
  <c r="AC51" i="6"/>
  <c r="AA51" i="6"/>
  <c r="Y51" i="6"/>
  <c r="W51" i="6"/>
  <c r="U51" i="6"/>
  <c r="S51" i="6"/>
  <c r="Q51" i="6"/>
  <c r="O51" i="6"/>
  <c r="M51" i="6"/>
  <c r="K51" i="6"/>
  <c r="I51" i="6"/>
  <c r="G51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AX50" i="6"/>
  <c r="AT50" i="6"/>
  <c r="AS50" i="6"/>
  <c r="AQ50" i="6"/>
  <c r="AO50" i="6"/>
  <c r="AM50" i="6"/>
  <c r="AK50" i="6"/>
  <c r="AI50" i="6"/>
  <c r="AG50" i="6"/>
  <c r="AE50" i="6"/>
  <c r="AC50" i="6"/>
  <c r="AA50" i="6"/>
  <c r="Y50" i="6"/>
  <c r="W50" i="6"/>
  <c r="U50" i="6"/>
  <c r="S50" i="6"/>
  <c r="Q50" i="6"/>
  <c r="O50" i="6"/>
  <c r="M50" i="6"/>
  <c r="K50" i="6"/>
  <c r="I50" i="6"/>
  <c r="G50" i="6"/>
  <c r="AS49" i="6"/>
  <c r="AR96" i="6"/>
  <c r="AQ49" i="6"/>
  <c r="AP96" i="6"/>
  <c r="AO49" i="6"/>
  <c r="AN96" i="6"/>
  <c r="AM49" i="6"/>
  <c r="AL96" i="6"/>
  <c r="AK49" i="6"/>
  <c r="AJ96" i="6"/>
  <c r="AI49" i="6"/>
  <c r="AH96" i="6"/>
  <c r="AG49" i="6"/>
  <c r="AF96" i="6"/>
  <c r="AE49" i="6"/>
  <c r="AD96" i="6"/>
  <c r="AC49" i="6"/>
  <c r="AB96" i="6"/>
  <c r="AA49" i="6"/>
  <c r="Z96" i="6"/>
  <c r="Y49" i="6"/>
  <c r="X96" i="6"/>
  <c r="W49" i="6"/>
  <c r="V96" i="6"/>
  <c r="U49" i="6"/>
  <c r="T96" i="6"/>
  <c r="S49" i="6"/>
  <c r="R96" i="6"/>
  <c r="Q49" i="6"/>
  <c r="P96" i="6"/>
  <c r="O49" i="6"/>
  <c r="N96" i="6"/>
  <c r="M49" i="6"/>
  <c r="L96" i="6"/>
  <c r="K49" i="6"/>
  <c r="J96" i="6"/>
  <c r="I49" i="6"/>
  <c r="H96" i="6"/>
  <c r="G49" i="6"/>
  <c r="F96" i="6"/>
  <c r="AX48" i="6"/>
  <c r="AT48" i="6"/>
  <c r="AS48" i="6"/>
  <c r="AQ48" i="6"/>
  <c r="AO48" i="6"/>
  <c r="AM48" i="6"/>
  <c r="AK48" i="6"/>
  <c r="AI48" i="6"/>
  <c r="AG48" i="6"/>
  <c r="AE48" i="6"/>
  <c r="AC48" i="6"/>
  <c r="AA48" i="6"/>
  <c r="Y48" i="6"/>
  <c r="W48" i="6"/>
  <c r="U48" i="6"/>
  <c r="S48" i="6"/>
  <c r="Q48" i="6"/>
  <c r="O48" i="6"/>
  <c r="M48" i="6"/>
  <c r="K48" i="6"/>
  <c r="I48" i="6"/>
  <c r="G48" i="6"/>
  <c r="C38" i="6"/>
  <c r="F41" i="6"/>
  <c r="F42" i="6"/>
  <c r="H40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F12" i="6"/>
  <c r="F11" i="6"/>
  <c r="AX50" i="3"/>
  <c r="AX61" i="3"/>
  <c r="AX62" i="3"/>
  <c r="AX86" i="3"/>
  <c r="AX87" i="3"/>
  <c r="AX88" i="3"/>
  <c r="AX89" i="3"/>
  <c r="AX90" i="3"/>
  <c r="AX91" i="3"/>
  <c r="AX92" i="3"/>
  <c r="AX93" i="3"/>
  <c r="AX94" i="3"/>
  <c r="F12" i="3"/>
  <c r="G49" i="3"/>
  <c r="I49" i="3"/>
  <c r="K49" i="3"/>
  <c r="M49" i="3"/>
  <c r="O49" i="3"/>
  <c r="Q49" i="3"/>
  <c r="S49" i="3"/>
  <c r="U49" i="3"/>
  <c r="W49" i="3"/>
  <c r="Y49" i="3"/>
  <c r="AA49" i="3"/>
  <c r="AC49" i="3"/>
  <c r="AE49" i="3"/>
  <c r="AG49" i="3"/>
  <c r="AI49" i="3"/>
  <c r="AK49" i="3"/>
  <c r="AM49" i="3"/>
  <c r="AO49" i="3"/>
  <c r="AQ49" i="3"/>
  <c r="G50" i="3"/>
  <c r="I50" i="3"/>
  <c r="K50" i="3"/>
  <c r="M50" i="3"/>
  <c r="O50" i="3"/>
  <c r="Q50" i="3"/>
  <c r="S50" i="3"/>
  <c r="U50" i="3"/>
  <c r="W50" i="3"/>
  <c r="Y50" i="3"/>
  <c r="AA50" i="3"/>
  <c r="AC50" i="3"/>
  <c r="AE50" i="3"/>
  <c r="AG50" i="3"/>
  <c r="AI50" i="3"/>
  <c r="AK50" i="3"/>
  <c r="AM50" i="3"/>
  <c r="AO50" i="3"/>
  <c r="AQ50" i="3"/>
  <c r="G51" i="3"/>
  <c r="I51" i="3"/>
  <c r="K51" i="3"/>
  <c r="M51" i="3"/>
  <c r="O51" i="3"/>
  <c r="Q51" i="3"/>
  <c r="S51" i="3"/>
  <c r="U51" i="3"/>
  <c r="W51" i="3"/>
  <c r="Y51" i="3"/>
  <c r="AA51" i="3"/>
  <c r="AC51" i="3"/>
  <c r="AE51" i="3"/>
  <c r="AG51" i="3"/>
  <c r="AI51" i="3"/>
  <c r="AK51" i="3"/>
  <c r="AM51" i="3"/>
  <c r="AO51" i="3"/>
  <c r="AQ51" i="3"/>
  <c r="G52" i="3"/>
  <c r="I52" i="3"/>
  <c r="K52" i="3"/>
  <c r="M52" i="3"/>
  <c r="O52" i="3"/>
  <c r="Q52" i="3"/>
  <c r="S52" i="3"/>
  <c r="U52" i="3"/>
  <c r="W52" i="3"/>
  <c r="Y52" i="3"/>
  <c r="AA52" i="3"/>
  <c r="AC52" i="3"/>
  <c r="AE52" i="3"/>
  <c r="AG52" i="3"/>
  <c r="AI52" i="3"/>
  <c r="AK52" i="3"/>
  <c r="AM52" i="3"/>
  <c r="AO52" i="3"/>
  <c r="AQ52" i="3"/>
  <c r="G53" i="3"/>
  <c r="I53" i="3"/>
  <c r="K53" i="3"/>
  <c r="M53" i="3"/>
  <c r="O53" i="3"/>
  <c r="Q53" i="3"/>
  <c r="S53" i="3"/>
  <c r="U53" i="3"/>
  <c r="W53" i="3"/>
  <c r="Y53" i="3"/>
  <c r="AA53" i="3"/>
  <c r="AC53" i="3"/>
  <c r="AE53" i="3"/>
  <c r="AG53" i="3"/>
  <c r="AI53" i="3"/>
  <c r="AK53" i="3"/>
  <c r="AM53" i="3"/>
  <c r="AO53" i="3"/>
  <c r="AQ53" i="3"/>
  <c r="G54" i="3"/>
  <c r="I54" i="3"/>
  <c r="K54" i="3"/>
  <c r="M54" i="3"/>
  <c r="O54" i="3"/>
  <c r="Q54" i="3"/>
  <c r="S54" i="3"/>
  <c r="U54" i="3"/>
  <c r="W54" i="3"/>
  <c r="Y54" i="3"/>
  <c r="AA54" i="3"/>
  <c r="AC54" i="3"/>
  <c r="AE54" i="3"/>
  <c r="AG54" i="3"/>
  <c r="AI54" i="3"/>
  <c r="AK54" i="3"/>
  <c r="AM54" i="3"/>
  <c r="AO54" i="3"/>
  <c r="AQ54" i="3"/>
  <c r="G55" i="3"/>
  <c r="I55" i="3"/>
  <c r="K55" i="3"/>
  <c r="M55" i="3"/>
  <c r="O55" i="3"/>
  <c r="Q55" i="3"/>
  <c r="S55" i="3"/>
  <c r="U55" i="3"/>
  <c r="W55" i="3"/>
  <c r="Y55" i="3"/>
  <c r="AA55" i="3"/>
  <c r="AC55" i="3"/>
  <c r="AE55" i="3"/>
  <c r="AG55" i="3"/>
  <c r="AI55" i="3"/>
  <c r="AK55" i="3"/>
  <c r="AM55" i="3"/>
  <c r="AO55" i="3"/>
  <c r="AQ55" i="3"/>
  <c r="G56" i="3"/>
  <c r="I56" i="3"/>
  <c r="K56" i="3"/>
  <c r="M56" i="3"/>
  <c r="O56" i="3"/>
  <c r="Q56" i="3"/>
  <c r="S56" i="3"/>
  <c r="U56" i="3"/>
  <c r="W56" i="3"/>
  <c r="Y56" i="3"/>
  <c r="AA56" i="3"/>
  <c r="AC56" i="3"/>
  <c r="AE56" i="3"/>
  <c r="AG56" i="3"/>
  <c r="AI56" i="3"/>
  <c r="AK56" i="3"/>
  <c r="AM56" i="3"/>
  <c r="AO56" i="3"/>
  <c r="AQ56" i="3"/>
  <c r="G57" i="3"/>
  <c r="I57" i="3"/>
  <c r="K57" i="3"/>
  <c r="M57" i="3"/>
  <c r="O57" i="3"/>
  <c r="Q57" i="3"/>
  <c r="S57" i="3"/>
  <c r="U57" i="3"/>
  <c r="W57" i="3"/>
  <c r="Y57" i="3"/>
  <c r="AA57" i="3"/>
  <c r="AC57" i="3"/>
  <c r="AE57" i="3"/>
  <c r="AG57" i="3"/>
  <c r="AI57" i="3"/>
  <c r="AK57" i="3"/>
  <c r="AM57" i="3"/>
  <c r="AO57" i="3"/>
  <c r="AQ57" i="3"/>
  <c r="G58" i="3"/>
  <c r="I58" i="3"/>
  <c r="K58" i="3"/>
  <c r="M58" i="3"/>
  <c r="O58" i="3"/>
  <c r="Q58" i="3"/>
  <c r="S58" i="3"/>
  <c r="U58" i="3"/>
  <c r="W58" i="3"/>
  <c r="Y58" i="3"/>
  <c r="AA58" i="3"/>
  <c r="AC58" i="3"/>
  <c r="AE58" i="3"/>
  <c r="AG58" i="3"/>
  <c r="AI58" i="3"/>
  <c r="AK58" i="3"/>
  <c r="AM58" i="3"/>
  <c r="AO58" i="3"/>
  <c r="AQ58" i="3"/>
  <c r="G59" i="3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AK59" i="3"/>
  <c r="AM59" i="3"/>
  <c r="AO59" i="3"/>
  <c r="AQ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AK60" i="3"/>
  <c r="AM60" i="3"/>
  <c r="AO60" i="3"/>
  <c r="AQ60" i="3"/>
  <c r="G61" i="3"/>
  <c r="I61" i="3"/>
  <c r="K61" i="3"/>
  <c r="M61" i="3"/>
  <c r="O61" i="3"/>
  <c r="Q61" i="3"/>
  <c r="S61" i="3"/>
  <c r="U61" i="3"/>
  <c r="W61" i="3"/>
  <c r="Y61" i="3"/>
  <c r="AA61" i="3"/>
  <c r="AC61" i="3"/>
  <c r="AE61" i="3"/>
  <c r="AG61" i="3"/>
  <c r="AI61" i="3"/>
  <c r="AK61" i="3"/>
  <c r="AM61" i="3"/>
  <c r="AO61" i="3"/>
  <c r="AQ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AK62" i="3"/>
  <c r="AM62" i="3"/>
  <c r="AO62" i="3"/>
  <c r="AQ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K63" i="3"/>
  <c r="AM63" i="3"/>
  <c r="AO63" i="3"/>
  <c r="AQ63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AI64" i="3"/>
  <c r="AK64" i="3"/>
  <c r="AM64" i="3"/>
  <c r="AO64" i="3"/>
  <c r="AQ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AK65" i="3"/>
  <c r="AM65" i="3"/>
  <c r="AO65" i="3"/>
  <c r="AQ65" i="3"/>
  <c r="G66" i="3"/>
  <c r="I66" i="3"/>
  <c r="K66" i="3"/>
  <c r="M66" i="3"/>
  <c r="O66" i="3"/>
  <c r="Q66" i="3"/>
  <c r="S66" i="3"/>
  <c r="U66" i="3"/>
  <c r="W66" i="3"/>
  <c r="Y66" i="3"/>
  <c r="AA66" i="3"/>
  <c r="AC66" i="3"/>
  <c r="AE66" i="3"/>
  <c r="AG66" i="3"/>
  <c r="AI66" i="3"/>
  <c r="AK66" i="3"/>
  <c r="AM66" i="3"/>
  <c r="AO66" i="3"/>
  <c r="AQ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AK67" i="3"/>
  <c r="AM67" i="3"/>
  <c r="AO67" i="3"/>
  <c r="AQ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AK68" i="3"/>
  <c r="AM68" i="3"/>
  <c r="AO68" i="3"/>
  <c r="AQ6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AS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AS70" i="3"/>
  <c r="BS72" i="3"/>
  <c r="BS73" i="3"/>
  <c r="BS74" i="3"/>
  <c r="BS75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AS95" i="3"/>
  <c r="H95" i="3"/>
  <c r="J95" i="3"/>
  <c r="L95" i="3"/>
  <c r="N95" i="3"/>
  <c r="P95" i="3"/>
  <c r="R95" i="3"/>
  <c r="T95" i="3"/>
  <c r="V95" i="3"/>
  <c r="X95" i="3"/>
  <c r="Z95" i="3"/>
  <c r="AB95" i="3"/>
  <c r="AD95" i="3"/>
  <c r="AF95" i="3"/>
  <c r="AH95" i="3"/>
  <c r="AJ95" i="3"/>
  <c r="AL95" i="3"/>
  <c r="AN95" i="3"/>
  <c r="AP95" i="3"/>
  <c r="AR95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AO71" i="3"/>
  <c r="AQ71" i="3"/>
  <c r="AS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AS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AS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AK74" i="3"/>
  <c r="AM74" i="3"/>
  <c r="AO74" i="3"/>
  <c r="AQ74" i="3"/>
  <c r="AS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AS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AS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AS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AS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AK79" i="3"/>
  <c r="AM79" i="3"/>
  <c r="AO79" i="3"/>
  <c r="AQ79" i="3"/>
  <c r="AS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AS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AS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AK82" i="3"/>
  <c r="AM82" i="3"/>
  <c r="AO82" i="3"/>
  <c r="AQ82" i="3"/>
  <c r="AS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AS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AS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AS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AS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AS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AS88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AS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G48" i="3"/>
  <c r="F11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C38" i="3"/>
  <c r="F41" i="3"/>
  <c r="F42" i="3"/>
  <c r="H40" i="3"/>
  <c r="I48" i="3"/>
  <c r="K48" i="3"/>
  <c r="M48" i="3"/>
  <c r="O48" i="3"/>
  <c r="Q48" i="3"/>
  <c r="S48" i="3"/>
  <c r="U48" i="3"/>
  <c r="W48" i="3"/>
  <c r="Y48" i="3"/>
  <c r="AA48" i="3"/>
  <c r="AC48" i="3"/>
  <c r="AE48" i="3"/>
  <c r="AG48" i="3"/>
  <c r="AI48" i="3"/>
  <c r="AK48" i="3"/>
  <c r="AM48" i="3"/>
  <c r="AO48" i="3"/>
  <c r="AQ48" i="3"/>
  <c r="AS48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AS92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G94" i="3"/>
  <c r="I94" i="3"/>
  <c r="K94" i="3"/>
  <c r="M94" i="3"/>
  <c r="O94" i="3"/>
  <c r="Q94" i="3"/>
  <c r="S94" i="3"/>
  <c r="U94" i="3"/>
  <c r="W94" i="3"/>
  <c r="Y94" i="3"/>
  <c r="AT94" i="3"/>
  <c r="AW94" i="3"/>
  <c r="AA94" i="3"/>
  <c r="AC94" i="3"/>
  <c r="AE94" i="3"/>
  <c r="AG94" i="3"/>
  <c r="AI94" i="3"/>
  <c r="AK94" i="3"/>
  <c r="AM94" i="3"/>
  <c r="AO94" i="3"/>
  <c r="AQ94" i="3"/>
  <c r="AS94" i="3"/>
  <c r="AT93" i="3"/>
  <c r="AW93" i="3"/>
  <c r="AT92" i="3"/>
  <c r="AW92" i="3"/>
  <c r="AT88" i="3"/>
  <c r="AW88" i="3"/>
  <c r="AT91" i="3"/>
  <c r="AW91" i="3"/>
  <c r="AT87" i="3"/>
  <c r="AW87" i="3" s="1"/>
  <c r="AT86" i="3"/>
  <c r="AW86" i="3" s="1"/>
  <c r="AT89" i="3"/>
  <c r="AW89" i="3"/>
  <c r="AT70" i="3"/>
  <c r="AU70" i="3" s="1"/>
  <c r="AX70" i="3" s="1"/>
  <c r="AT90" i="3"/>
  <c r="AW90" i="3"/>
  <c r="AT75" i="3"/>
  <c r="AU75" i="3" s="1"/>
  <c r="AX75" i="3" s="1"/>
  <c r="AT69" i="3"/>
  <c r="AV69" i="3" s="1"/>
  <c r="AT61" i="3"/>
  <c r="AW61" i="3" s="1"/>
  <c r="AT55" i="3"/>
  <c r="AU55" i="3" s="1"/>
  <c r="AX55" i="3" s="1"/>
  <c r="AT66" i="3"/>
  <c r="AU66" i="3" s="1"/>
  <c r="AX66" i="3" s="1"/>
  <c r="AT62" i="3"/>
  <c r="AW62" i="3" s="1"/>
  <c r="AT50" i="3"/>
  <c r="AV50" i="3" s="1"/>
  <c r="AT65" i="3"/>
  <c r="AV65" i="3" s="1"/>
  <c r="AV90" i="3"/>
  <c r="AU87" i="3"/>
  <c r="AU88" i="3"/>
  <c r="AV91" i="3"/>
  <c r="AU93" i="3"/>
  <c r="AV87" i="3"/>
  <c r="AV93" i="3"/>
  <c r="AV88" i="3"/>
  <c r="AV94" i="3"/>
  <c r="AV89" i="3"/>
  <c r="AU89" i="3"/>
  <c r="AU92" i="3"/>
  <c r="AU90" i="3"/>
  <c r="AV92" i="3"/>
  <c r="AU91" i="3"/>
  <c r="AU94" i="3"/>
  <c r="AW48" i="7"/>
  <c r="AW50" i="7"/>
  <c r="AW51" i="7"/>
  <c r="AW52" i="7"/>
  <c r="AW53" i="7"/>
  <c r="AW54" i="7"/>
  <c r="AW55" i="7"/>
  <c r="AW56" i="7"/>
  <c r="AU48" i="7"/>
  <c r="AV48" i="7"/>
  <c r="F97" i="7"/>
  <c r="H97" i="7"/>
  <c r="J97" i="7"/>
  <c r="L97" i="7"/>
  <c r="N97" i="7"/>
  <c r="P97" i="7"/>
  <c r="R97" i="7"/>
  <c r="T97" i="7"/>
  <c r="V97" i="7"/>
  <c r="X97" i="7"/>
  <c r="N99" i="7"/>
  <c r="Z97" i="7"/>
  <c r="AB97" i="7"/>
  <c r="R99" i="7"/>
  <c r="AD97" i="7"/>
  <c r="T99" i="7"/>
  <c r="AF97" i="7"/>
  <c r="V99" i="7"/>
  <c r="AH97" i="7"/>
  <c r="X99" i="7"/>
  <c r="AJ97" i="7"/>
  <c r="AL97" i="7"/>
  <c r="AB99" i="7"/>
  <c r="AN97" i="7"/>
  <c r="AD99" i="7"/>
  <c r="AP97" i="7"/>
  <c r="AF99" i="7"/>
  <c r="AR97" i="7"/>
  <c r="AH99" i="7"/>
  <c r="AT49" i="7"/>
  <c r="AU50" i="7"/>
  <c r="AV50" i="7"/>
  <c r="AU51" i="7"/>
  <c r="AV51" i="7"/>
  <c r="AU52" i="7"/>
  <c r="AV52" i="7"/>
  <c r="AU53" i="7"/>
  <c r="AV53" i="7"/>
  <c r="AU54" i="7"/>
  <c r="AV54" i="7"/>
  <c r="AU55" i="7"/>
  <c r="AV55" i="7"/>
  <c r="AU56" i="7"/>
  <c r="AV56" i="7"/>
  <c r="AW57" i="7"/>
  <c r="AV57" i="7"/>
  <c r="AU57" i="7"/>
  <c r="AW58" i="7"/>
  <c r="AW59" i="7"/>
  <c r="AW60" i="7"/>
  <c r="AW61" i="7"/>
  <c r="AW62" i="7"/>
  <c r="AW63" i="7"/>
  <c r="AW64" i="7"/>
  <c r="AW65" i="7"/>
  <c r="AW66" i="7"/>
  <c r="AW67" i="7"/>
  <c r="AW68" i="7"/>
  <c r="AW69" i="7"/>
  <c r="AW70" i="7"/>
  <c r="AW71" i="7"/>
  <c r="AW72" i="7"/>
  <c r="AW73" i="7"/>
  <c r="AW74" i="7"/>
  <c r="AW75" i="7"/>
  <c r="AW76" i="7"/>
  <c r="AW77" i="7"/>
  <c r="AW78" i="7"/>
  <c r="AW79" i="7"/>
  <c r="AW80" i="7"/>
  <c r="AW81" i="7"/>
  <c r="AW82" i="7"/>
  <c r="AW83" i="7"/>
  <c r="AW84" i="7"/>
  <c r="AW85" i="7"/>
  <c r="AW86" i="7"/>
  <c r="AW87" i="7"/>
  <c r="AW88" i="7"/>
  <c r="AW89" i="7"/>
  <c r="AW90" i="7"/>
  <c r="AW91" i="7"/>
  <c r="AW92" i="7"/>
  <c r="AW93" i="7"/>
  <c r="AW94" i="7"/>
  <c r="AU58" i="7"/>
  <c r="AV58" i="7"/>
  <c r="AU59" i="7"/>
  <c r="AV59" i="7"/>
  <c r="AU60" i="7"/>
  <c r="AV60" i="7"/>
  <c r="AU61" i="7"/>
  <c r="AV61" i="7"/>
  <c r="AU62" i="7"/>
  <c r="AV62" i="7"/>
  <c r="AU63" i="7"/>
  <c r="AV63" i="7"/>
  <c r="AU64" i="7"/>
  <c r="AV64" i="7"/>
  <c r="AU65" i="7"/>
  <c r="AV65" i="7"/>
  <c r="AU66" i="7"/>
  <c r="AV66" i="7"/>
  <c r="AU67" i="7"/>
  <c r="AV67" i="7"/>
  <c r="AU68" i="7"/>
  <c r="AV68" i="7"/>
  <c r="AU69" i="7"/>
  <c r="AV69" i="7"/>
  <c r="AU70" i="7"/>
  <c r="AV70" i="7"/>
  <c r="AU71" i="7"/>
  <c r="AV71" i="7"/>
  <c r="AU72" i="7"/>
  <c r="AV72" i="7"/>
  <c r="AU73" i="7"/>
  <c r="AV73" i="7"/>
  <c r="AU74" i="7"/>
  <c r="AV74" i="7"/>
  <c r="AU75" i="7"/>
  <c r="AV75" i="7"/>
  <c r="AU76" i="7"/>
  <c r="AV76" i="7"/>
  <c r="AU77" i="7"/>
  <c r="AV77" i="7"/>
  <c r="AU78" i="7"/>
  <c r="AV78" i="7"/>
  <c r="AU79" i="7"/>
  <c r="AV79" i="7"/>
  <c r="AU80" i="7"/>
  <c r="AV80" i="7"/>
  <c r="AU81" i="7"/>
  <c r="AV81" i="7"/>
  <c r="AU82" i="7"/>
  <c r="AV82" i="7"/>
  <c r="AU83" i="7"/>
  <c r="AV83" i="7"/>
  <c r="AU84" i="7"/>
  <c r="AV84" i="7"/>
  <c r="AU85" i="7"/>
  <c r="AV85" i="7"/>
  <c r="AU86" i="7"/>
  <c r="AV86" i="7"/>
  <c r="AU87" i="7"/>
  <c r="AV87" i="7"/>
  <c r="AU88" i="7"/>
  <c r="AV88" i="7"/>
  <c r="AU89" i="7"/>
  <c r="AV89" i="7"/>
  <c r="AU90" i="7"/>
  <c r="AV90" i="7"/>
  <c r="AU91" i="7"/>
  <c r="AV91" i="7"/>
  <c r="AU92" i="7"/>
  <c r="AV92" i="7"/>
  <c r="AU93" i="7"/>
  <c r="AV93" i="7"/>
  <c r="AU94" i="7"/>
  <c r="AV94" i="7"/>
  <c r="AW48" i="6"/>
  <c r="AW50" i="6"/>
  <c r="AW51" i="6"/>
  <c r="AW52" i="6"/>
  <c r="AW53" i="6"/>
  <c r="AW54" i="6"/>
  <c r="AW55" i="6"/>
  <c r="AW56" i="6"/>
  <c r="AU48" i="6"/>
  <c r="AV48" i="6"/>
  <c r="F97" i="6"/>
  <c r="H97" i="6"/>
  <c r="J97" i="6"/>
  <c r="L97" i="6"/>
  <c r="N97" i="6"/>
  <c r="P97" i="6"/>
  <c r="R97" i="6"/>
  <c r="T97" i="6"/>
  <c r="V97" i="6"/>
  <c r="X97" i="6"/>
  <c r="N99" i="6"/>
  <c r="Z97" i="6"/>
  <c r="AB97" i="6"/>
  <c r="R99" i="6"/>
  <c r="AD97" i="6"/>
  <c r="T99" i="6"/>
  <c r="AF97" i="6"/>
  <c r="V99" i="6"/>
  <c r="AH97" i="6"/>
  <c r="X99" i="6"/>
  <c r="AJ97" i="6"/>
  <c r="AL97" i="6"/>
  <c r="AB99" i="6"/>
  <c r="AN97" i="6"/>
  <c r="AD99" i="6"/>
  <c r="AP97" i="6"/>
  <c r="AF99" i="6"/>
  <c r="AR97" i="6"/>
  <c r="AH99" i="6"/>
  <c r="AT49" i="6"/>
  <c r="AU50" i="6"/>
  <c r="AV50" i="6"/>
  <c r="AU51" i="6"/>
  <c r="AV51" i="6"/>
  <c r="AU52" i="6"/>
  <c r="AV52" i="6"/>
  <c r="AU53" i="6"/>
  <c r="AV53" i="6"/>
  <c r="AU54" i="6"/>
  <c r="AV54" i="6"/>
  <c r="AU55" i="6"/>
  <c r="AV55" i="6"/>
  <c r="AU56" i="6"/>
  <c r="AV56" i="6"/>
  <c r="AW57" i="6"/>
  <c r="AV57" i="6"/>
  <c r="AU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U58" i="6"/>
  <c r="AV58" i="6"/>
  <c r="AU59" i="6"/>
  <c r="AV59" i="6"/>
  <c r="AU60" i="6"/>
  <c r="AV60" i="6"/>
  <c r="AU61" i="6"/>
  <c r="AV61" i="6"/>
  <c r="AU62" i="6"/>
  <c r="AV62" i="6"/>
  <c r="AU63" i="6"/>
  <c r="AV63" i="6"/>
  <c r="AU64" i="6"/>
  <c r="AV64" i="6"/>
  <c r="AU65" i="6"/>
  <c r="AV65" i="6"/>
  <c r="AU66" i="6"/>
  <c r="AV66" i="6"/>
  <c r="AU67" i="6"/>
  <c r="AV67" i="6"/>
  <c r="AU68" i="6"/>
  <c r="AV68" i="6"/>
  <c r="AU69" i="6"/>
  <c r="AV69" i="6"/>
  <c r="AU70" i="6"/>
  <c r="AV70" i="6"/>
  <c r="AU71" i="6"/>
  <c r="AV71" i="6"/>
  <c r="AU72" i="6"/>
  <c r="AV72" i="6"/>
  <c r="AU73" i="6"/>
  <c r="AV73" i="6"/>
  <c r="AU74" i="6"/>
  <c r="AV74" i="6"/>
  <c r="AU75" i="6"/>
  <c r="AV75" i="6"/>
  <c r="AU76" i="6"/>
  <c r="AV76" i="6"/>
  <c r="AU77" i="6"/>
  <c r="AV77" i="6"/>
  <c r="AU78" i="6"/>
  <c r="AV78" i="6"/>
  <c r="AU79" i="6"/>
  <c r="AV79" i="6"/>
  <c r="AU80" i="6"/>
  <c r="AV80" i="6"/>
  <c r="AU81" i="6"/>
  <c r="AV81" i="6"/>
  <c r="AU82" i="6"/>
  <c r="AV82" i="6"/>
  <c r="AU83" i="6"/>
  <c r="AV83" i="6"/>
  <c r="AU84" i="6"/>
  <c r="AV84" i="6"/>
  <c r="AU85" i="6"/>
  <c r="AV85" i="6"/>
  <c r="AU86" i="6"/>
  <c r="AV86" i="6"/>
  <c r="AU87" i="6"/>
  <c r="AV87" i="6"/>
  <c r="AU88" i="6"/>
  <c r="AV88" i="6"/>
  <c r="AU89" i="6"/>
  <c r="AV89" i="6"/>
  <c r="AU90" i="6"/>
  <c r="AV90" i="6"/>
  <c r="AU91" i="6"/>
  <c r="AV91" i="6"/>
  <c r="AU92" i="6"/>
  <c r="AV92" i="6"/>
  <c r="AU93" i="6"/>
  <c r="AV93" i="6"/>
  <c r="AU94" i="6"/>
  <c r="AV94" i="6"/>
  <c r="AW49" i="7"/>
  <c r="AW97" i="7"/>
  <c r="AV49" i="7"/>
  <c r="AU49" i="7"/>
  <c r="AX49" i="7"/>
  <c r="N103" i="7"/>
  <c r="Z99" i="7"/>
  <c r="N101" i="7"/>
  <c r="P99" i="7"/>
  <c r="L103" i="7"/>
  <c r="L101" i="7"/>
  <c r="J101" i="7"/>
  <c r="J103" i="7"/>
  <c r="L99" i="7"/>
  <c r="H103" i="7"/>
  <c r="J99" i="7"/>
  <c r="H101" i="7"/>
  <c r="H99" i="7"/>
  <c r="F103" i="7"/>
  <c r="F101" i="7"/>
  <c r="F99" i="7"/>
  <c r="AU97" i="7"/>
  <c r="AZ48" i="7"/>
  <c r="AZ49" i="7"/>
  <c r="AW49" i="6"/>
  <c r="AW97" i="6"/>
  <c r="AV49" i="6"/>
  <c r="AU49" i="6"/>
  <c r="AX49" i="6"/>
  <c r="N103" i="6"/>
  <c r="Z99" i="6"/>
  <c r="N101" i="6"/>
  <c r="P99" i="6"/>
  <c r="L103" i="6"/>
  <c r="L101" i="6"/>
  <c r="J101" i="6"/>
  <c r="J103" i="6"/>
  <c r="L99" i="6"/>
  <c r="H103" i="6"/>
  <c r="J99" i="6"/>
  <c r="H101" i="6"/>
  <c r="H99" i="6"/>
  <c r="F103" i="6"/>
  <c r="F101" i="6"/>
  <c r="F99" i="6"/>
  <c r="AU97" i="6"/>
  <c r="AZ48" i="6"/>
  <c r="AZ49" i="6"/>
  <c r="BB48" i="7"/>
  <c r="BB49" i="7"/>
  <c r="BA48" i="7"/>
  <c r="BA49" i="7"/>
  <c r="BB48" i="6"/>
  <c r="BB49" i="6"/>
  <c r="BA48" i="6"/>
  <c r="BA49" i="6"/>
  <c r="AU86" i="3" l="1"/>
  <c r="AV61" i="3"/>
  <c r="AV86" i="3"/>
  <c r="AU62" i="3"/>
  <c r="AV62" i="3"/>
  <c r="AU61" i="3"/>
  <c r="AW50" i="3"/>
  <c r="AU50" i="3"/>
  <c r="AT71" i="3"/>
  <c r="AW71" i="3" s="1"/>
  <c r="AT48" i="3"/>
  <c r="AV48" i="3" s="1"/>
  <c r="AT76" i="3"/>
  <c r="AU76" i="3" s="1"/>
  <c r="AX76" i="3" s="1"/>
  <c r="AT85" i="3"/>
  <c r="AW85" i="3" s="1"/>
  <c r="AW69" i="3"/>
  <c r="AU69" i="3"/>
  <c r="AX69" i="3" s="1"/>
  <c r="AW65" i="3"/>
  <c r="AU65" i="3"/>
  <c r="AX65" i="3" s="1"/>
  <c r="AV70" i="3"/>
  <c r="AW70" i="3"/>
  <c r="AV55" i="3"/>
  <c r="AW55" i="3"/>
  <c r="AW75" i="3"/>
  <c r="AV75" i="3"/>
  <c r="AT81" i="3"/>
  <c r="AW81" i="3" s="1"/>
  <c r="AT60" i="3"/>
  <c r="AV60" i="3" s="1"/>
  <c r="AT74" i="3"/>
  <c r="AW74" i="3" s="1"/>
  <c r="AT57" i="3"/>
  <c r="AW57" i="3" s="1"/>
  <c r="AT73" i="3"/>
  <c r="AV73" i="3" s="1"/>
  <c r="AT54" i="3"/>
  <c r="AU54" i="3" s="1"/>
  <c r="AX54" i="3" s="1"/>
  <c r="AT64" i="3"/>
  <c r="AW64" i="3" s="1"/>
  <c r="AP96" i="3"/>
  <c r="AP97" i="3" s="1"/>
  <c r="AF99" i="3" s="1"/>
  <c r="AH96" i="3"/>
  <c r="AH97" i="3" s="1"/>
  <c r="X99" i="3" s="1"/>
  <c r="H96" i="3"/>
  <c r="H97" i="3" s="1"/>
  <c r="H99" i="3" s="1"/>
  <c r="AT53" i="3"/>
  <c r="AW53" i="3" s="1"/>
  <c r="AT79" i="3"/>
  <c r="AU79" i="3" s="1"/>
  <c r="AX79" i="3" s="1"/>
  <c r="AT67" i="3"/>
  <c r="AU67" i="3" s="1"/>
  <c r="AX67" i="3" s="1"/>
  <c r="AT77" i="3"/>
  <c r="AU77" i="3" s="1"/>
  <c r="AX77" i="3" s="1"/>
  <c r="X96" i="3"/>
  <c r="X97" i="3" s="1"/>
  <c r="N99" i="3" s="1"/>
  <c r="AT68" i="3"/>
  <c r="AW68" i="3" s="1"/>
  <c r="V96" i="3"/>
  <c r="V97" i="3" s="1"/>
  <c r="AT80" i="3"/>
  <c r="AV80" i="3" s="1"/>
  <c r="AT51" i="3"/>
  <c r="AW51" i="3" s="1"/>
  <c r="AT59" i="3"/>
  <c r="AW59" i="3" s="1"/>
  <c r="AL96" i="3"/>
  <c r="AL97" i="3" s="1"/>
  <c r="AB99" i="3" s="1"/>
  <c r="AT84" i="3"/>
  <c r="AW84" i="3" s="1"/>
  <c r="AT56" i="3"/>
  <c r="AW56" i="3" s="1"/>
  <c r="AB96" i="3"/>
  <c r="AB97" i="3" s="1"/>
  <c r="R99" i="3" s="1"/>
  <c r="F96" i="3"/>
  <c r="F97" i="3" s="1"/>
  <c r="F99" i="3" s="1"/>
  <c r="AJ96" i="3"/>
  <c r="AJ97" i="3" s="1"/>
  <c r="N103" i="3" s="1"/>
  <c r="AT78" i="3"/>
  <c r="AW78" i="3" s="1"/>
  <c r="T96" i="3"/>
  <c r="T97" i="3" s="1"/>
  <c r="AV66" i="3"/>
  <c r="AW66" i="3"/>
  <c r="AT63" i="3"/>
  <c r="AW63" i="3" s="1"/>
  <c r="AD96" i="3"/>
  <c r="AD97" i="3" s="1"/>
  <c r="T99" i="3" s="1"/>
  <c r="N96" i="3"/>
  <c r="N97" i="3" s="1"/>
  <c r="L96" i="3"/>
  <c r="L97" i="3" s="1"/>
  <c r="AT83" i="3"/>
  <c r="AU83" i="3" s="1"/>
  <c r="AX83" i="3" s="1"/>
  <c r="AR96" i="3"/>
  <c r="AR97" i="3" s="1"/>
  <c r="AH99" i="3" s="1"/>
  <c r="AT49" i="3"/>
  <c r="AW49" i="3" s="1"/>
  <c r="AN96" i="3"/>
  <c r="AN97" i="3" s="1"/>
  <c r="AD99" i="3" s="1"/>
  <c r="AT72" i="3"/>
  <c r="AW72" i="3" s="1"/>
  <c r="AF96" i="3"/>
  <c r="AF97" i="3" s="1"/>
  <c r="V99" i="3" s="1"/>
  <c r="Z96" i="3"/>
  <c r="Z97" i="3" s="1"/>
  <c r="R96" i="3"/>
  <c r="R97" i="3" s="1"/>
  <c r="P96" i="3"/>
  <c r="P97" i="3" s="1"/>
  <c r="AT52" i="3"/>
  <c r="AV52" i="3" s="1"/>
  <c r="J96" i="3"/>
  <c r="J97" i="3" s="1"/>
  <c r="AT58" i="3"/>
  <c r="AU58" i="3" s="1"/>
  <c r="AX58" i="3" s="1"/>
  <c r="AT82" i="3"/>
  <c r="AU82" i="3" s="1"/>
  <c r="AW48" i="3" l="1"/>
  <c r="AV79" i="3"/>
  <c r="AW79" i="3"/>
  <c r="AV59" i="3"/>
  <c r="AU48" i="3"/>
  <c r="AX48" i="3" s="1"/>
  <c r="AU71" i="3"/>
  <c r="AX71" i="3" s="1"/>
  <c r="AV71" i="3"/>
  <c r="AV76" i="3"/>
  <c r="AW76" i="3"/>
  <c r="AV85" i="3"/>
  <c r="AU85" i="3"/>
  <c r="AX85" i="3" s="1"/>
  <c r="AU81" i="3"/>
  <c r="AX81" i="3" s="1"/>
  <c r="AV81" i="3"/>
  <c r="AW60" i="3"/>
  <c r="AU60" i="3"/>
  <c r="AX60" i="3" s="1"/>
  <c r="AU74" i="3"/>
  <c r="AX74" i="3" s="1"/>
  <c r="AV74" i="3"/>
  <c r="AV57" i="3"/>
  <c r="AU57" i="3"/>
  <c r="AX57" i="3" s="1"/>
  <c r="AU73" i="3"/>
  <c r="AX73" i="3" s="1"/>
  <c r="AW73" i="3"/>
  <c r="AW54" i="3"/>
  <c r="AV54" i="3"/>
  <c r="AV64" i="3"/>
  <c r="AU64" i="3"/>
  <c r="AX64" i="3" s="1"/>
  <c r="AU53" i="3"/>
  <c r="AX53" i="3" s="1"/>
  <c r="AV53" i="3"/>
  <c r="AW67" i="3"/>
  <c r="AV67" i="3"/>
  <c r="AW77" i="3"/>
  <c r="AV77" i="3"/>
  <c r="AU68" i="3"/>
  <c r="AX68" i="3" s="1"/>
  <c r="AV68" i="3"/>
  <c r="AU80" i="3"/>
  <c r="AX80" i="3" s="1"/>
  <c r="AW80" i="3"/>
  <c r="AU51" i="3"/>
  <c r="AX51" i="3" s="1"/>
  <c r="AV51" i="3"/>
  <c r="AU59" i="3"/>
  <c r="AX59" i="3" s="1"/>
  <c r="AU84" i="3"/>
  <c r="AX84" i="3" s="1"/>
  <c r="AV84" i="3"/>
  <c r="AV56" i="3"/>
  <c r="AU56" i="3"/>
  <c r="AX56" i="3" s="1"/>
  <c r="AV78" i="3"/>
  <c r="AU78" i="3"/>
  <c r="AX78" i="3" s="1"/>
  <c r="J99" i="3"/>
  <c r="AV63" i="3"/>
  <c r="AU63" i="3"/>
  <c r="AX63" i="3" s="1"/>
  <c r="AV83" i="3"/>
  <c r="AW83" i="3"/>
  <c r="L101" i="3"/>
  <c r="AU49" i="3"/>
  <c r="AX49" i="3" s="1"/>
  <c r="AV49" i="3"/>
  <c r="Z99" i="3"/>
  <c r="AV72" i="3"/>
  <c r="AU72" i="3"/>
  <c r="AX72" i="3" s="1"/>
  <c r="P99" i="3"/>
  <c r="N101" i="3"/>
  <c r="J101" i="3"/>
  <c r="F101" i="3"/>
  <c r="AW52" i="3"/>
  <c r="AU52" i="3"/>
  <c r="AX52" i="3" s="1"/>
  <c r="F103" i="3"/>
  <c r="H101" i="3"/>
  <c r="L103" i="3"/>
  <c r="J103" i="3"/>
  <c r="AW58" i="3"/>
  <c r="AV58" i="3"/>
  <c r="L99" i="3"/>
  <c r="H103" i="3"/>
  <c r="AV82" i="3"/>
  <c r="AX82" i="3"/>
  <c r="AW82" i="3"/>
  <c r="BB48" i="3" l="1"/>
  <c r="BB49" i="3" s="1"/>
  <c r="AU97" i="3"/>
  <c r="AW97" i="3"/>
  <c r="BA48" i="3"/>
  <c r="BA49" i="3" s="1"/>
  <c r="AZ48" i="3"/>
  <c r="AZ49" i="3" s="1"/>
</calcChain>
</file>

<file path=xl/comments1.xml><?xml version="1.0" encoding="utf-8"?>
<comments xmlns="http://schemas.openxmlformats.org/spreadsheetml/2006/main">
  <authors>
    <author>HP</author>
    <author>Ebarria</author>
  </authors>
  <commentList>
    <comment ref="AT4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W4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  <author>Ebarria</author>
  </authors>
  <commentList>
    <comment ref="AT4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W4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  <author>Ebarria</author>
  </authors>
  <commentList>
    <comment ref="AT4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W4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<sst xmlns="http://schemas.openxmlformats.org/spreadsheetml/2006/main" count="469" uniqueCount="143">
  <si>
    <t>A</t>
  </si>
  <si>
    <t>Curso</t>
  </si>
  <si>
    <t>Pgtas.</t>
  </si>
  <si>
    <t>Sumatoria puntaje</t>
  </si>
  <si>
    <t>P</t>
  </si>
  <si>
    <t>Prom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</si>
  <si>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</si>
  <si>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</si>
  <si>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</si>
  <si>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</si>
  <si>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</si>
  <si>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</si>
  <si>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</si>
  <si>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</si>
  <si>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PJE</t>
  </si>
  <si>
    <t>Nª de alummos ausentes</t>
  </si>
  <si>
    <t>Nivel</t>
  </si>
  <si>
    <t>Escuela</t>
  </si>
  <si>
    <t>Nota</t>
  </si>
  <si>
    <t>Prom %</t>
  </si>
  <si>
    <t>Total</t>
  </si>
  <si>
    <t>Puntaje Obtenido por item</t>
  </si>
  <si>
    <t>RBD</t>
  </si>
  <si>
    <t>EQUIPO DE MEDICION, UNIDAD SEP DEM PTO. MONTT</t>
  </si>
  <si>
    <t>equipo.medicion.sep@gmail.com</t>
  </si>
  <si>
    <t>Estado: Presente (p o P) Ausente (a o A)</t>
  </si>
  <si>
    <t>TOTAL PJE</t>
  </si>
  <si>
    <t>% LOGRO</t>
  </si>
  <si>
    <t>Porcentaje de logro del grupo de curso por objetivo de aprendizaje</t>
  </si>
  <si>
    <t>Objetivos de aprendizaje</t>
  </si>
  <si>
    <t>Clave</t>
  </si>
  <si>
    <t>B</t>
  </si>
  <si>
    <t>C</t>
  </si>
  <si>
    <t>D</t>
  </si>
  <si>
    <t>Habilidades</t>
  </si>
  <si>
    <t>Porcentaje de logro del grupo de curso por habilidades</t>
  </si>
  <si>
    <t>Homologación Ptje. SIMCE</t>
  </si>
  <si>
    <t>Porcentaje de logro del grupo de curso por indicadores</t>
  </si>
  <si>
    <t>Porcentaje de logro del grupo de curso por pregunta</t>
  </si>
  <si>
    <t>7mo. Básico A</t>
  </si>
  <si>
    <t>SEPTIMO AÑO BÁSICO</t>
  </si>
  <si>
    <t xml:space="preserve"> Reconocen subclasificación literaria :autobiografía.</t>
  </si>
  <si>
    <t>1)  Reconocen propósito comunicativo del texto leído: Informar.</t>
  </si>
  <si>
    <t>2)  Reconocen función del lenguaje predominante en el texto leído: Función Referencial.</t>
  </si>
  <si>
    <t>3)  Reconocen  información explícita del texto leído.</t>
  </si>
  <si>
    <t>4) Reconocen  información implícita del texto leído.</t>
  </si>
  <si>
    <t>5)  Reconocen el significado de expresiones lingüísticas.</t>
  </si>
  <si>
    <t>3)  Reconocen  información explícita del texto  leído.</t>
  </si>
  <si>
    <t>5)  Reconocen  el significado de expresiones lingüísticas.</t>
  </si>
  <si>
    <t>6)  Reconocen género literario: texto dramático.</t>
  </si>
  <si>
    <t>7)  Reconocen función del lenguaje predominante en el texto leído: Función Apelativa.</t>
  </si>
  <si>
    <t xml:space="preserve">8)  Interpreta elementos de correferencia, asociándolos dentro del contexto de lectura. </t>
  </si>
  <si>
    <t>10) Identifican elemento del género dramático: acotación.</t>
  </si>
  <si>
    <t>11) Reconocen  idea global del texto.</t>
  </si>
  <si>
    <t>12)  Reconocen  actitudes y reacciones de los personajes  frente a las situaciones que viven.</t>
  </si>
  <si>
    <t>13)  Reconocen elemento narrativo: espacio físico.</t>
  </si>
  <si>
    <t>14)  Reconocen elemento narrativo: narrador.</t>
  </si>
  <si>
    <t>1)  Evaluar críticamente la información presente en textos de diversa  procedencia: determinando cuál es su propósito</t>
  </si>
  <si>
    <t xml:space="preserve">1) Evaluar críticamente la información presente en textos de diversa  procedencia. </t>
  </si>
  <si>
    <t>1) Evaluar críticamente la información presente en textos de diversa  procedencia: determinando,  reconociendo  o interpretando estados de ánimo, entre otros.</t>
  </si>
  <si>
    <t>2) Leer  independientemente y comprender textos no literarios (reconociendo la función del lenguaje que predomina en el texto).</t>
  </si>
  <si>
    <t>2) Leer  independientemente y comprender textos no literarios  extrayendo información explícita.</t>
  </si>
  <si>
    <t>3) Analizan aspectos relevantes de las narraciones leídas para profundizar su comprensión</t>
  </si>
  <si>
    <t>3) Analizan aspectos relevantes de las narraciones leídas para profundizar su comprensión, explicando actitudes y reacciones de los personajes de acuerdo a sus motivaciones y situaciones que viven.</t>
  </si>
  <si>
    <t>3) Analizan aspectos relevantes de las narraciones leídas para profundizar su comprensión.</t>
  </si>
  <si>
    <t>3) Analizan aspectos relevantes de las narraciones leídas para profundizar su comprensión, identificando las acciones principales del relato y explicando cómo influyen en el desarrollo del relato (idea global).</t>
  </si>
  <si>
    <t>3) Analizan aspectos relevantes de las narraciones leídas para profundizar su comprensión, reconociendo actitudes y reacciones de los personajes de acuerdo a sus  motivaciones y las situaciones que viven.</t>
  </si>
  <si>
    <t>3) Analizan aspectos relevantes de las narraciones leídas para profundizar su comprensión, describiendo el ambiente y las costumbres representadas en el texto.</t>
  </si>
  <si>
    <t>3) Analizan aspectos relevantes de las narraciones leídas para profundizar su compresión.</t>
  </si>
  <si>
    <t>4) Aplicar estrategias para determinar el significado de palabras nuevas  a partir de claves contextuales.</t>
  </si>
  <si>
    <t>4) Aplicar estrategias para determinar el significado de palabras nuevas a partir de claves contextuales.</t>
  </si>
  <si>
    <t>5) Leer y familiarizarse con un amplio repertorio de literatura para aumentar su conocimiento del mundo, reconociendo su tipología textual.</t>
  </si>
  <si>
    <t>2) Leer  independientemente y comprender textos no literarios  extrayendo información implícita.</t>
  </si>
  <si>
    <t>1)  Conocimiento</t>
  </si>
  <si>
    <t>2) Análisis</t>
  </si>
  <si>
    <t>3) Comprensión</t>
  </si>
  <si>
    <t>4) Aplicación</t>
  </si>
  <si>
    <t>5) Síntesis</t>
  </si>
  <si>
    <t>1) Conocimiento</t>
  </si>
  <si>
    <t>15)  Reconocen el significado de expresiones lingüísticas.</t>
  </si>
  <si>
    <t>9)  Interpretan actitudes de los personajes.</t>
  </si>
  <si>
    <t>2) Leer  independientemente y comprender textos  literarios (reconociendo la función del lenguaje que predomina en el texto).</t>
  </si>
  <si>
    <t>5) Leer y familiarizarse con un amplio repertorio de literatura, reconociendo y/o identificando elementos del género dramático.</t>
  </si>
  <si>
    <t xml:space="preserve"> Síntesis</t>
  </si>
  <si>
    <t xml:space="preserve"> Aplicación</t>
  </si>
  <si>
    <t xml:space="preserve"> Comprensión</t>
  </si>
  <si>
    <t xml:space="preserve"> Análisis</t>
  </si>
  <si>
    <t xml:space="preserve"> Conocimiento</t>
  </si>
  <si>
    <r>
      <rPr>
        <b/>
        <sz val="10"/>
        <color indexed="30"/>
        <rFont val="Arial"/>
        <family val="2"/>
      </rPr>
      <t xml:space="preserve">Nº y % Als. en nivel INICIAL </t>
    </r>
    <r>
      <rPr>
        <b/>
        <sz val="10"/>
        <color indexed="17"/>
        <rFont val="Arial"/>
        <family val="2"/>
      </rPr>
      <t>(0-49)</t>
    </r>
  </si>
  <si>
    <r>
      <rPr>
        <b/>
        <sz val="10"/>
        <color indexed="30"/>
        <rFont val="Arial"/>
        <family val="2"/>
      </rPr>
      <t xml:space="preserve">Nº y % Als.   en Nivel    INTERMEDIO </t>
    </r>
    <r>
      <rPr>
        <b/>
        <sz val="10"/>
        <color indexed="17"/>
        <rFont val="Arial"/>
        <family val="2"/>
      </rPr>
      <t>(50-79)</t>
    </r>
  </si>
  <si>
    <r>
      <rPr>
        <b/>
        <sz val="10"/>
        <color indexed="30"/>
        <rFont val="Arial"/>
        <family val="2"/>
      </rPr>
      <t xml:space="preserve">Nº y % Als.   en Nivel  AVANZADO 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17"/>
        <rFont val="Arial"/>
        <family val="2"/>
      </rPr>
      <t>(80-100)</t>
    </r>
  </si>
  <si>
    <t>7mo. Básico C</t>
  </si>
  <si>
    <t>Vaciado de resultados Prueba de Diagnóstico, Lenguaje 7º básico C, 2014</t>
  </si>
  <si>
    <t>Vaciado de resultados Prueba de Diagnóstico, Lenguaje 7º básico B, 2014</t>
  </si>
  <si>
    <t>7mo. Básico B</t>
  </si>
  <si>
    <t>22686-6</t>
  </si>
  <si>
    <t>ESCUELA LAS CAMELIAS</t>
  </si>
  <si>
    <t>MARZO</t>
  </si>
  <si>
    <t>AGÜERO HUEICHÁN MAXIMILIANO OSVALDO</t>
  </si>
  <si>
    <t>AGUIRRE GALLARDO SAIMON MANUEL</t>
  </si>
  <si>
    <t>ÁLVAREZ SILVA CÉSAR IGNACIO</t>
  </si>
  <si>
    <t>ANGEL HUENCHUR ANTONELA BELEN</t>
  </si>
  <si>
    <t>ARAUZ ARAUZ KRISHNA LORENA</t>
  </si>
  <si>
    <t>ARAUZ SERÓN NATALIA MARÍA</t>
  </si>
  <si>
    <t>ASENCIO ASENCIO KONSTANZA DEL CARMEN</t>
  </si>
  <si>
    <t>ÁVILA VIDAL MARCELA GIANINA</t>
  </si>
  <si>
    <t>BAHAMONDE SOTOMAYOR MARÍA JOSÉ</t>
  </si>
  <si>
    <t>BARRÍA MUÑOZ ANAÍS BELÉN</t>
  </si>
  <si>
    <t>BARRÍA QUINCHAGUAL KRHISS SCARLETT</t>
  </si>
  <si>
    <t>CANEO VIDAL GABRIEL IGNACIO</t>
  </si>
  <si>
    <t>ESPINOZA ESPINOZA FRANCISCA CONSTANZA</t>
  </si>
  <si>
    <t>FERNÁNDEZ BOHLE MONSERRAT SARAVI</t>
  </si>
  <si>
    <t>FUENTES JOBIS MARTINA ANAHI</t>
  </si>
  <si>
    <t>GALLARDO VERA GENESIS JEANNETTE</t>
  </si>
  <si>
    <t>GATICA COMICHEO YERKO JESÚS</t>
  </si>
  <si>
    <t>GÓMEZ ARAUZ KONSTANZA MARIBEL</t>
  </si>
  <si>
    <t>GONZÁLEZ SALDIVIA IGNACIO ANDRÉS</t>
  </si>
  <si>
    <t>IBÁÑEZ BOBADILLA JOAQUÍN ARMANDO</t>
  </si>
  <si>
    <t>LAVANDEROS GALLARDO BAITEA BELÉN</t>
  </si>
  <si>
    <t>LOAIZA VERA TAMARA YACQUELIN</t>
  </si>
  <si>
    <t>MAÑAO OJEDA KATHERINE FERNANDA</t>
  </si>
  <si>
    <t>MANSILLA VALENZUELA JESÚS ISAÍAS</t>
  </si>
  <si>
    <t>MARDONES OJEDA ANDRÉS CLEMENTE</t>
  </si>
  <si>
    <t>MILLAR MANCILLA POLET MONZERRATT</t>
  </si>
  <si>
    <t>MONTES CISTERNA JAEL ABIGAIL</t>
  </si>
  <si>
    <t>MUÑOZ MUÑOZ BRAYAN ALEXSANDER</t>
  </si>
  <si>
    <t>OTEY TRUJILLO ESTEBAN ERNESTO</t>
  </si>
  <si>
    <t>PINILLA MORGADO LUIS ISMAEL</t>
  </si>
  <si>
    <t>PIUCOL OYARZO BRANDON SEBASTIÁN</t>
  </si>
  <si>
    <t>PUNOL OYARZO MATÍAS JONATHAN</t>
  </si>
  <si>
    <t>RAIMILLA CID BRANDON NICOLÁS</t>
  </si>
  <si>
    <t>ROJAS GONZÁLEZ ESTEBAN JOSUE</t>
  </si>
  <si>
    <t>SAEZ LEVINERI AGUSTÍN EDUARDO</t>
  </si>
  <si>
    <t>SOTO ALVARADO JASMÍN CONSTANZA</t>
  </si>
  <si>
    <t>SOTO WHITE KEVIN GABRIEL</t>
  </si>
  <si>
    <t>SUBIABRE LEPICHEO ISABEL CATALINA</t>
  </si>
  <si>
    <t>ULLOA GUZMÁN FABIÁN ERNESTO</t>
  </si>
  <si>
    <t>URIBE CID DARLYN DAMARY</t>
  </si>
  <si>
    <t>URIBE CID MAICOL BRAYAN</t>
  </si>
  <si>
    <t>VALENZUELA FARÍAS FRANCISCA POLETH</t>
  </si>
  <si>
    <t>ZURITA HUENANTE FRANCISCO DEMIAN</t>
  </si>
  <si>
    <t>Vaciado de resultados Prueba de Diagnóstico, Lenguaje 7º básico A, 2016</t>
  </si>
  <si>
    <t>EQUIPO DE MEDICION, LAS CAMELIAS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</si>
</sst>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9"/>
      <color indexed="81"/>
      <name val="Tahoma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3" borderId="10" xfId="0" applyNumberFormat="1" applyFont="1" applyFill="1" applyBorder="1" applyAlignment="1">
      <alignment horizontal="center" vertical="distributed" wrapText="1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3" fillId="0" borderId="5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3" fillId="0" borderId="3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1" fillId="2" borderId="8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 vertical="distributed" wrapText="1"/>
    </xf>
    <xf numFmtId="0" fontId="13" fillId="0" borderId="3" xfId="0" applyNumberFormat="1" applyFont="1" applyFill="1" applyBorder="1" applyAlignment="1">
      <alignment horizontal="center" vertical="distributed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5" fillId="5" borderId="3" xfId="0" applyNumberFormat="1" applyFont="1" applyFill="1" applyBorder="1" applyAlignment="1">
      <alignment horizontal="center" vertical="distributed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1" fillId="3" borderId="10" xfId="0" applyNumberFormat="1" applyFont="1" applyFill="1" applyBorder="1" applyAlignment="1">
      <alignment horizontal="center" vertical="distributed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distributed"/>
    </xf>
    <xf numFmtId="0" fontId="23" fillId="0" borderId="0" xfId="0" applyNumberFormat="1" applyFont="1" applyFill="1" applyBorder="1" applyAlignment="1">
      <alignment wrapText="1"/>
    </xf>
    <xf numFmtId="0" fontId="24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distributed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24" fillId="0" borderId="3" xfId="0" applyFont="1" applyBorder="1">
      <alignment vertical="center"/>
    </xf>
    <xf numFmtId="1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horizontal="left" vertical="distributed" wrapText="1"/>
    </xf>
    <xf numFmtId="0" fontId="0" fillId="0" borderId="0" xfId="0" applyNumberFormat="1" applyFont="1" applyFill="1" applyBorder="1" applyAlignment="1">
      <alignment horizontal="left" vertical="distributed" wrapText="1"/>
    </xf>
    <xf numFmtId="0" fontId="0" fillId="0" borderId="1" xfId="0" applyNumberFormat="1" applyFont="1" applyFill="1" applyBorder="1" applyAlignment="1">
      <alignment horizontal="left" vertical="distributed" wrapText="1"/>
    </xf>
    <xf numFmtId="0" fontId="0" fillId="0" borderId="8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1" fontId="0" fillId="0" borderId="11" xfId="0" applyNumberFormat="1" applyBorder="1" applyAlignment="1">
      <alignment horizontal="center" vertical="center"/>
    </xf>
    <xf numFmtId="0" fontId="24" fillId="0" borderId="0" xfId="0" applyFont="1" applyBorder="1">
      <alignment vertical="center"/>
    </xf>
    <xf numFmtId="1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 wrapText="1"/>
    </xf>
    <xf numFmtId="0" fontId="24" fillId="0" borderId="8" xfId="0" applyNumberFormat="1" applyFont="1" applyFill="1" applyBorder="1" applyAlignment="1">
      <alignment horizontal="center" wrapText="1"/>
    </xf>
    <xf numFmtId="0" fontId="28" fillId="0" borderId="8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0" borderId="8" xfId="0" applyNumberFormat="1" applyFont="1" applyFill="1" applyBorder="1" applyAlignment="1">
      <alignment horizontal="left" vertical="center" wrapText="1"/>
    </xf>
    <xf numFmtId="0" fontId="29" fillId="0" borderId="18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30" fillId="0" borderId="8" xfId="0" applyNumberFormat="1" applyFont="1" applyFill="1" applyBorder="1" applyAlignment="1">
      <alignment horizontal="left" vertical="center" wrapText="1"/>
    </xf>
    <xf numFmtId="0" fontId="30" fillId="0" borderId="18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31" fillId="0" borderId="8" xfId="0" applyNumberFormat="1" applyFont="1" applyFill="1" applyBorder="1" applyAlignment="1">
      <alignment horizontal="left" vertical="center" wrapText="1"/>
    </xf>
    <xf numFmtId="0" fontId="31" fillId="0" borderId="18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left" vertical="center" wrapText="1"/>
    </xf>
    <xf numFmtId="0" fontId="32" fillId="0" borderId="8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wrapText="1"/>
    </xf>
    <xf numFmtId="0" fontId="1" fillId="6" borderId="11" xfId="0" applyNumberFormat="1" applyFont="1" applyFill="1" applyBorder="1" applyAlignment="1">
      <alignment horizontal="center"/>
    </xf>
    <xf numFmtId="0" fontId="1" fillId="6" borderId="8" xfId="0" applyNumberFormat="1" applyFont="1" applyFill="1" applyBorder="1" applyAlignment="1">
      <alignment horizontal="center"/>
    </xf>
    <xf numFmtId="0" fontId="1" fillId="6" borderId="18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8" borderId="19" xfId="0" applyNumberFormat="1" applyFont="1" applyFill="1" applyBorder="1" applyAlignment="1">
      <alignment horizontal="center" vertical="distributed" wrapText="1"/>
    </xf>
    <xf numFmtId="0" fontId="1" fillId="8" borderId="4" xfId="0" applyNumberFormat="1" applyFont="1" applyFill="1" applyBorder="1" applyAlignment="1">
      <alignment horizontal="center" vertical="distributed" wrapText="1"/>
    </xf>
    <xf numFmtId="0" fontId="1" fillId="8" borderId="10" xfId="0" applyNumberFormat="1" applyFont="1" applyFill="1" applyBorder="1" applyAlignment="1">
      <alignment horizontal="center" vertical="distributed" wrapText="1"/>
    </xf>
    <xf numFmtId="0" fontId="1" fillId="5" borderId="19" xfId="0" applyNumberFormat="1" applyFont="1" applyFill="1" applyBorder="1" applyAlignment="1">
      <alignment horizontal="center" vertical="distributed" wrapText="1"/>
    </xf>
    <xf numFmtId="0" fontId="1" fillId="5" borderId="4" xfId="0" applyNumberFormat="1" applyFont="1" applyFill="1" applyBorder="1" applyAlignment="1">
      <alignment horizontal="center" vertical="distributed" wrapText="1"/>
    </xf>
    <xf numFmtId="0" fontId="1" fillId="5" borderId="10" xfId="0" applyNumberFormat="1" applyFont="1" applyFill="1" applyBorder="1" applyAlignment="1">
      <alignment horizontal="center" vertical="distributed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9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10" xfId="0" applyNumberFormat="1" applyFont="1" applyFill="1" applyBorder="1" applyAlignment="1">
      <alignment horizontal="center" vertical="distributed" wrapText="1"/>
    </xf>
    <xf numFmtId="0" fontId="33" fillId="9" borderId="19" xfId="0" applyNumberFormat="1" applyFont="1" applyFill="1" applyBorder="1" applyAlignment="1">
      <alignment horizontal="center" vertical="center" wrapText="1"/>
    </xf>
    <xf numFmtId="0" fontId="33" fillId="9" borderId="4" xfId="0" applyNumberFormat="1" applyFont="1" applyFill="1" applyBorder="1" applyAlignment="1">
      <alignment horizontal="center" vertical="center" wrapText="1"/>
    </xf>
    <xf numFmtId="0" fontId="33" fillId="9" borderId="10" xfId="0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34" fillId="0" borderId="11" xfId="0" applyNumberFormat="1" applyFont="1" applyFill="1" applyBorder="1" applyAlignment="1">
      <alignment horizontal="left" vertical="center" wrapText="1"/>
    </xf>
    <xf numFmtId="0" fontId="34" fillId="0" borderId="8" xfId="0" applyNumberFormat="1" applyFont="1" applyFill="1" applyBorder="1" applyAlignment="1">
      <alignment horizontal="left" vertical="center" wrapText="1"/>
    </xf>
    <xf numFmtId="0" fontId="34" fillId="0" borderId="18" xfId="0" applyNumberFormat="1" applyFont="1" applyFill="1" applyBorder="1" applyAlignment="1">
      <alignment horizontal="left" vertical="center" wrapText="1"/>
    </xf>
    <xf numFmtId="0" fontId="32" fillId="0" borderId="7" xfId="0" applyNumberFormat="1" applyFont="1" applyFill="1" applyBorder="1" applyAlignment="1">
      <alignment horizontal="left" vertical="center" wrapText="1"/>
    </xf>
    <xf numFmtId="0" fontId="32" fillId="0" borderId="6" xfId="0" applyNumberFormat="1" applyFont="1" applyFill="1" applyBorder="1" applyAlignment="1">
      <alignment horizontal="left" vertical="center" wrapText="1"/>
    </xf>
    <xf numFmtId="0" fontId="32" fillId="0" borderId="20" xfId="0" applyNumberFormat="1" applyFont="1" applyFill="1" applyBorder="1" applyAlignment="1">
      <alignment horizontal="left"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2" fillId="0" borderId="2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" xfId="0" applyNumberForma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147"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7º básico A,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240590813339872"/>
          <c:y val="3.153150020285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64138003028469637"/>
          <c:h val="0.58161050110116086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A'!$F$101:$N$101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78784"/>
        <c:axId val="130502016"/>
      </c:barChart>
      <c:catAx>
        <c:axId val="16267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26493136066569822"/>
              <c:y val="0.9144168177715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5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020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40723434835E-2"/>
              <c:y val="0.459460658900287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7878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41472900493779"/>
          <c:y val="0.52413952987737733"/>
          <c:w val="0.18505769035039832"/>
          <c:h val="5.05748611076611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Porcentajes de logro del grupo curso 
por indicadores
Diagnóstico de Lenguaje 7º básico A, 2014</a:t>
            </a:r>
          </a:p>
        </c:rich>
      </c:tx>
      <c:layout>
        <c:manualLayout>
          <c:xMode val="edge"/>
          <c:yMode val="edge"/>
          <c:x val="0.34615984621640605"/>
          <c:y val="4.8365121026538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597709677745238"/>
          <c:h val="0.57488058310825951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A'!$F$99:$AH$99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79296"/>
        <c:axId val="130502592"/>
      </c:barChart>
      <c:catAx>
        <c:axId val="1626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625978090766822"/>
              <c:y val="0.90887518226888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5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02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562751839119E-2"/>
              <c:y val="0.44124788568095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7929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71368895789436"/>
          <c:y val="0.5096628754738991"/>
          <c:w val="0.10000024644806726"/>
          <c:h val="5.7971128608923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</a:t>
            </a: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7º básico A, 2014</a:t>
            </a:r>
            <a:endParaRPr lang="es-ES"/>
          </a:p>
        </c:rich>
      </c:tx>
      <c:layout>
        <c:manualLayout>
          <c:xMode val="edge"/>
          <c:yMode val="edge"/>
          <c:x val="0.31465629149297514"/>
          <c:y val="3.2098701478104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704120588038E-2"/>
          <c:y val="0.27160559318478295"/>
          <c:w val="0.79422010150610856"/>
          <c:h val="0.55802603690691766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A'!$F$103:$N$103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80320"/>
        <c:axId val="130504896"/>
      </c:barChart>
      <c:catAx>
        <c:axId val="1626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Habilidades</a:t>
                </a:r>
              </a:p>
            </c:rich>
          </c:tx>
          <c:layout>
            <c:manualLayout>
              <c:xMode val="edge"/>
              <c:yMode val="edge"/>
              <c:x val="0.41271687509649524"/>
              <c:y val="0.90617488603398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5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048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1.8497205496371776E-2"/>
              <c:y val="0.454322074872219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80320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17384591631932"/>
          <c:y val="0.52345835060091173"/>
          <c:w val="0.10057804539138493"/>
          <c:h val="5.43213841690841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7ºA, año 2014</a:t>
            </a:r>
            <a:endParaRPr lang="es-ES"/>
          </a:p>
        </c:rich>
      </c:tx>
      <c:layout>
        <c:manualLayout>
          <c:xMode val="edge"/>
          <c:yMode val="edge"/>
          <c:x val="0.13231953491418177"/>
          <c:y val="3.04760846070711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A'!$AZ$45:$BB$45</c:f>
            </c:numRef>
          </c:val>
        </c:ser>
        <c:ser>
          <c:idx val="1"/>
          <c:order val="1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A'!$AZ$46:$BB$46</c:f>
            </c:numRef>
          </c:val>
        </c:ser>
        <c:ser>
          <c:idx val="2"/>
          <c:order val="2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A'!$AZ$47:$BB$47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2.5665701609340536E-3"/>
                  <c:y val="4.6314456250703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7562029253786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A'!$AZ$49:$BB$49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4322432"/>
        <c:axId val="164741120"/>
      </c:barChart>
      <c:catAx>
        <c:axId val="1943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741120"/>
        <c:crosses val="autoZero"/>
        <c:auto val="1"/>
        <c:lblAlgn val="ctr"/>
        <c:lblOffset val="100"/>
        <c:noMultiLvlLbl val="0"/>
      </c:catAx>
      <c:valAx>
        <c:axId val="16474112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322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7ºB, año 2014</a:t>
            </a:r>
            <a:endParaRPr lang="es-ES"/>
          </a:p>
        </c:rich>
      </c:tx>
      <c:layout>
        <c:manualLayout>
          <c:xMode val="edge"/>
          <c:yMode val="edge"/>
          <c:x val="0.13231953491418177"/>
          <c:y val="3.04760846070711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A'!$AZ$45:$BB$45</c:f>
            </c:numRef>
          </c:val>
        </c:ser>
        <c:ser>
          <c:idx val="1"/>
          <c:order val="1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A'!$AZ$46:$BB$46</c:f>
            </c:numRef>
          </c:val>
        </c:ser>
        <c:ser>
          <c:idx val="2"/>
          <c:order val="2"/>
          <c:invertIfNegative val="0"/>
          <c:cat>
            <c:strRef>
              <c:f>'7º básico B'!$AZ$44:$BB$44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B'!$AZ$47:$BB$47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2.5665701609340536E-3"/>
                  <c:y val="4.6314456250703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7562029253786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B'!$AZ$44:$BB$44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B'!$AZ$49:$BB$49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3275392"/>
        <c:axId val="164744576"/>
      </c:barChart>
      <c:catAx>
        <c:axId val="1932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744576"/>
        <c:crosses val="autoZero"/>
        <c:auto val="1"/>
        <c:lblAlgn val="ctr"/>
        <c:lblOffset val="100"/>
        <c:noMultiLvlLbl val="0"/>
      </c:catAx>
      <c:valAx>
        <c:axId val="16474457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5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7ºC, año 2014</a:t>
            </a:r>
            <a:endParaRPr lang="es-ES"/>
          </a:p>
        </c:rich>
      </c:tx>
      <c:layout>
        <c:manualLayout>
          <c:xMode val="edge"/>
          <c:yMode val="edge"/>
          <c:x val="0.13231953491418177"/>
          <c:y val="3.04760846070711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A'!$AZ$45:$BB$45</c:f>
            </c:numRef>
          </c:val>
        </c:ser>
        <c:ser>
          <c:idx val="1"/>
          <c:order val="1"/>
          <c:invertIfNegative val="0"/>
          <c:cat>
            <c:strRef>
              <c:f>'7º básico A'!$AZ$44:$BB$44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A'!$AZ$46:$BB$46</c:f>
            </c:numRef>
          </c:val>
        </c:ser>
        <c:ser>
          <c:idx val="2"/>
          <c:order val="2"/>
          <c:invertIfNegative val="0"/>
          <c:cat>
            <c:strRef>
              <c:f>'7º básico C'!$AZ$44:$BB$44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C'!$AZ$47:$BB$47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2.5665701609340536E-3"/>
                  <c:y val="4.6314456250703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7562029253786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C'!$AZ$44:$BB$44</c:f>
              <c:strCache>
                <c:ptCount val="3"/>
                <c:pt idx="0">
                  <c:v>Nº y % Als. en nivel INICIAL (0-49)</c:v>
                </c:pt>
                <c:pt idx="1">
                  <c:v>Nº y % Als.   en Nivel    INTERMEDIO (50-79)</c:v>
                </c:pt>
                <c:pt idx="2">
                  <c:v>Nº y % Als.   en Nivel  AVANZADO    (80-100)</c:v>
                </c:pt>
              </c:strCache>
            </c:strRef>
          </c:cat>
          <c:val>
            <c:numRef>
              <c:f>'7º básico C'!$AZ$49:$BB$49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3277440"/>
        <c:axId val="164748032"/>
      </c:barChart>
      <c:catAx>
        <c:axId val="1932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748032"/>
        <c:crosses val="autoZero"/>
        <c:auto val="1"/>
        <c:lblAlgn val="ctr"/>
        <c:lblOffset val="100"/>
        <c:noMultiLvlLbl val="0"/>
      </c:catAx>
      <c:valAx>
        <c:axId val="16474803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7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771525</xdr:colOff>
      <xdr:row>36</xdr:row>
      <xdr:rowOff>76200</xdr:rowOff>
    </xdr:from>
    <xdr:to>
      <xdr:col>69</xdr:col>
      <xdr:colOff>38100</xdr:colOff>
      <xdr:row>55</xdr:row>
      <xdr:rowOff>28575</xdr:rowOff>
    </xdr:to>
    <xdr:graphicFrame macro="">
      <xdr:nvGraphicFramePr>
        <xdr:cNvPr id="240892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762000</xdr:colOff>
      <xdr:row>14</xdr:row>
      <xdr:rowOff>57150</xdr:rowOff>
    </xdr:from>
    <xdr:to>
      <xdr:col>69</xdr:col>
      <xdr:colOff>38100</xdr:colOff>
      <xdr:row>34</xdr:row>
      <xdr:rowOff>123825</xdr:rowOff>
    </xdr:to>
    <xdr:graphicFrame macro="">
      <xdr:nvGraphicFramePr>
        <xdr:cNvPr id="240892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56</xdr:col>
      <xdr:colOff>781050</xdr:colOff>
      <xdr:row>57</xdr:row>
      <xdr:rowOff>9525</xdr:rowOff>
    </xdr:from>
    <xdr:to>
      <xdr:col>69</xdr:col>
      <xdr:colOff>38100</xdr:colOff>
      <xdr:row>74</xdr:row>
      <xdr:rowOff>152400</xdr:rowOff>
    </xdr:to>
    <xdr:graphicFrame macro="">
      <xdr:nvGraphicFramePr>
        <xdr:cNvPr id="2408926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28575</xdr:colOff>
      <xdr:row>50</xdr:row>
      <xdr:rowOff>0</xdr:rowOff>
    </xdr:from>
    <xdr:to>
      <xdr:col>56</xdr:col>
      <xdr:colOff>619125</xdr:colOff>
      <xdr:row>75</xdr:row>
      <xdr:rowOff>0</xdr:rowOff>
    </xdr:to>
    <xdr:graphicFrame macro="">
      <xdr:nvGraphicFramePr>
        <xdr:cNvPr id="2408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309561</xdr:colOff>
      <xdr:row>0</xdr:row>
      <xdr:rowOff>107156</xdr:rowOff>
    </xdr:from>
    <xdr:to>
      <xdr:col>2</xdr:col>
      <xdr:colOff>329588</xdr:colOff>
      <xdr:row>3</xdr:row>
      <xdr:rowOff>83343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1" y="107156"/>
          <a:ext cx="412933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28575</xdr:colOff>
      <xdr:row>50</xdr:row>
      <xdr:rowOff>0</xdr:rowOff>
    </xdr:from>
    <xdr:to>
      <xdr:col>56</xdr:col>
      <xdr:colOff>619125</xdr:colOff>
      <xdr:row>75</xdr:row>
      <xdr:rowOff>0</xdr:rowOff>
    </xdr:to>
    <xdr:graphicFrame macro="">
      <xdr:nvGraphicFramePr>
        <xdr:cNvPr id="280486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361950</xdr:colOff>
      <xdr:row>0</xdr:row>
      <xdr:rowOff>9525</xdr:rowOff>
    </xdr:from>
    <xdr:to>
      <xdr:col>2</xdr:col>
      <xdr:colOff>428625</xdr:colOff>
      <xdr:row>3</xdr:row>
      <xdr:rowOff>104775</xdr:rowOff>
    </xdr:to>
    <xdr:pic>
      <xdr:nvPicPr>
        <xdr:cNvPr id="280486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"/>
          <a:ext cx="438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28575</xdr:colOff>
      <xdr:row>50</xdr:row>
      <xdr:rowOff>0</xdr:rowOff>
    </xdr:from>
    <xdr:to>
      <xdr:col>56</xdr:col>
      <xdr:colOff>619125</xdr:colOff>
      <xdr:row>75</xdr:row>
      <xdr:rowOff>0</xdr:rowOff>
    </xdr:to>
    <xdr:graphicFrame macro="">
      <xdr:nvGraphicFramePr>
        <xdr:cNvPr id="28140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361950</xdr:colOff>
      <xdr:row>0</xdr:row>
      <xdr:rowOff>9525</xdr:rowOff>
    </xdr:from>
    <xdr:to>
      <xdr:col>2</xdr:col>
      <xdr:colOff>428625</xdr:colOff>
      <xdr:row>3</xdr:row>
      <xdr:rowOff>104775</xdr:rowOff>
    </xdr:to>
    <xdr:pic>
      <xdr:nvPicPr>
        <xdr:cNvPr id="2814079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"/>
          <a:ext cx="438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14"/>
    <pageSetUpPr fitToPage="1"/>
  </sheetPr>
  <dimension ref="A2:BV103"/>
  <sheetViews>
    <sheetView showGridLines="0" tabSelected="1" showRuler="0" view="pageLayout" topLeftCell="B4" zoomScale="80" zoomScaleNormal="80" zoomScalePageLayoutView="80" workbookViewId="0">
      <selection activeCell="F48" sqref="F48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4.85546875" hidden="1" customWidth="1"/>
    <col min="49" max="49" width="8.140625" customWidth="1"/>
    <col min="50" max="50" width="12" customWidth="1"/>
    <col min="51" max="51" width="0.5703125" style="80" customWidth="1"/>
    <col min="52" max="52" width="14.140625" style="80" customWidth="1"/>
    <col min="53" max="53" width="15.5703125" style="80" customWidth="1"/>
    <col min="54" max="54" width="14.140625" style="80" customWidth="1"/>
    <col min="55" max="55" width="0.5703125" style="80" customWidth="1"/>
    <col min="56" max="58" width="17.42578125" customWidth="1"/>
    <col min="59" max="59" width="13.42578125" customWidth="1"/>
    <col min="60" max="60" width="5.5703125" customWidth="1"/>
    <col min="67" max="67" width="5.42578125" customWidth="1"/>
    <col min="68" max="70" width="6.140625" customWidth="1"/>
    <col min="71" max="71" width="3.140625" bestFit="1" customWidth="1"/>
    <col min="72" max="72" width="25" customWidth="1"/>
  </cols>
  <sheetData>
    <row r="2" spans="1:59" ht="12.75" customHeight="1" x14ac:dyDescent="0.2">
      <c r="C2" s="151" t="s">
        <v>142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8"/>
    </row>
    <row r="3" spans="1:59" ht="12.75" customHeight="1" x14ac:dyDescent="0.2"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9"/>
    </row>
    <row r="4" spans="1:59" ht="12.75" customHeight="1" x14ac:dyDescent="0.2">
      <c r="C4" s="1"/>
      <c r="D4" s="1"/>
      <c r="E4" s="1"/>
      <c r="F4" s="1"/>
      <c r="G4" s="32"/>
      <c r="H4" s="1"/>
      <c r="I4" s="1"/>
      <c r="J4" s="1"/>
      <c r="K4" s="1"/>
      <c r="L4" s="1"/>
      <c r="M4" s="1"/>
      <c r="N4" s="1"/>
      <c r="O4" s="1"/>
    </row>
    <row r="5" spans="1:59" ht="12.75" customHeight="1" x14ac:dyDescent="0.2">
      <c r="C5" s="197" t="s">
        <v>141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"/>
    </row>
    <row r="6" spans="1:59" ht="12.75" customHeight="1" x14ac:dyDescent="0.2">
      <c r="C6" s="2"/>
      <c r="D6" s="2"/>
      <c r="E6" s="23"/>
      <c r="F6" s="2"/>
      <c r="G6" s="33"/>
      <c r="H6" s="2"/>
      <c r="I6" s="21"/>
      <c r="L6" s="2"/>
      <c r="M6" s="2"/>
      <c r="N6" s="23"/>
      <c r="O6" s="23"/>
      <c r="P6" s="2"/>
      <c r="Q6" s="21"/>
    </row>
    <row r="7" spans="1:59" ht="12.75" customHeight="1" x14ac:dyDescent="0.2">
      <c r="B7" s="3"/>
      <c r="C7" s="4" t="s">
        <v>17</v>
      </c>
      <c r="D7" s="152" t="s">
        <v>96</v>
      </c>
      <c r="E7" s="152"/>
      <c r="F7" s="152"/>
      <c r="G7" s="152"/>
      <c r="H7" s="152"/>
      <c r="I7" s="38"/>
      <c r="J7" s="66"/>
      <c r="K7" s="3"/>
      <c r="L7" s="7" t="s">
        <v>22</v>
      </c>
      <c r="M7" s="7"/>
      <c r="N7" s="153" t="s">
        <v>95</v>
      </c>
      <c r="O7" s="153"/>
      <c r="P7" s="153"/>
      <c r="Q7" s="40"/>
      <c r="R7" s="21"/>
      <c r="S7" s="21"/>
    </row>
    <row r="8" spans="1:59" ht="12.75" customHeight="1" x14ac:dyDescent="0.2">
      <c r="B8" s="3"/>
      <c r="C8" s="4" t="s">
        <v>1</v>
      </c>
      <c r="D8" s="154" t="s">
        <v>39</v>
      </c>
      <c r="E8" s="154"/>
      <c r="F8" s="154"/>
      <c r="G8" s="154"/>
      <c r="H8" s="154"/>
      <c r="I8" s="57"/>
      <c r="J8" s="87" t="s">
        <v>0</v>
      </c>
      <c r="K8" s="39"/>
      <c r="L8" s="42"/>
      <c r="M8" s="42"/>
      <c r="N8" s="42"/>
      <c r="O8" s="42"/>
      <c r="P8" s="43"/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59" ht="12.75" customHeight="1" x14ac:dyDescent="0.2">
      <c r="B9" s="3"/>
      <c r="C9" s="4" t="s">
        <v>6</v>
      </c>
      <c r="D9" s="155" t="s">
        <v>97</v>
      </c>
      <c r="E9" s="156"/>
      <c r="F9" s="156"/>
      <c r="G9" s="156"/>
      <c r="H9" s="157"/>
      <c r="I9" s="58"/>
      <c r="J9" s="87" t="s">
        <v>31</v>
      </c>
      <c r="K9" s="39"/>
      <c r="L9" s="46"/>
      <c r="M9" s="46"/>
      <c r="N9" s="46"/>
      <c r="O9" s="46"/>
      <c r="P9" s="47"/>
      <c r="Q9" s="47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59" ht="12.75" customHeight="1" x14ac:dyDescent="0.2">
      <c r="B10" s="3"/>
      <c r="C10" s="158" t="s">
        <v>11</v>
      </c>
      <c r="D10" s="159"/>
      <c r="E10" s="160"/>
      <c r="F10" s="161">
        <v>43</v>
      </c>
      <c r="G10" s="162"/>
      <c r="H10" s="163"/>
      <c r="I10" s="59"/>
      <c r="J10" s="87" t="s">
        <v>32</v>
      </c>
      <c r="K10" s="39"/>
      <c r="L10" s="46"/>
      <c r="M10" s="46"/>
      <c r="N10" s="46"/>
      <c r="O10" s="46"/>
      <c r="P10" s="47"/>
      <c r="Q10" s="47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6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59" ht="12.75" customHeight="1" x14ac:dyDescent="0.2">
      <c r="B11" s="3"/>
      <c r="C11" s="158" t="s">
        <v>9</v>
      </c>
      <c r="D11" s="159"/>
      <c r="E11" s="160"/>
      <c r="F11" s="164">
        <f>COUNTIF(E48:E94,"=P")</f>
        <v>0</v>
      </c>
      <c r="G11" s="165"/>
      <c r="H11" s="166"/>
      <c r="I11" s="60"/>
      <c r="J11" s="87" t="s">
        <v>33</v>
      </c>
      <c r="K11" s="39"/>
      <c r="L11" s="46"/>
      <c r="M11" s="46"/>
      <c r="N11" s="46"/>
      <c r="O11" s="46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81"/>
      <c r="AZ11" s="81"/>
      <c r="BA11" s="81"/>
      <c r="BB11" s="81"/>
    </row>
    <row r="12" spans="1:59" ht="12.75" customHeight="1" x14ac:dyDescent="0.2">
      <c r="B12" s="3"/>
      <c r="C12" s="158" t="s">
        <v>15</v>
      </c>
      <c r="D12" s="159"/>
      <c r="E12" s="160"/>
      <c r="F12" s="164">
        <f>COUNTIF(E48:E94,"=a")</f>
        <v>0</v>
      </c>
      <c r="G12" s="165"/>
      <c r="H12" s="166"/>
      <c r="I12" s="60"/>
      <c r="J12" s="68"/>
      <c r="K12" s="39"/>
      <c r="L12" s="46"/>
      <c r="M12" s="46"/>
      <c r="N12" s="46"/>
      <c r="O12" s="4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81"/>
      <c r="AZ12" s="81"/>
      <c r="BA12" s="81"/>
      <c r="BB12" s="81"/>
    </row>
    <row r="13" spans="1:59" ht="12.75" customHeight="1" x14ac:dyDescent="0.2">
      <c r="C13" s="9"/>
      <c r="D13" s="9"/>
      <c r="E13" s="24"/>
      <c r="F13" s="9"/>
      <c r="G13" s="34"/>
      <c r="H13" s="9"/>
      <c r="I13" s="21"/>
      <c r="L13" s="46"/>
      <c r="M13" s="46"/>
      <c r="N13" s="46"/>
      <c r="O13" s="46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6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81"/>
      <c r="AZ13" s="81"/>
      <c r="BA13" s="81"/>
      <c r="BB13" s="81"/>
      <c r="BG13" s="31"/>
    </row>
    <row r="14" spans="1:59" ht="12.75" customHeight="1" x14ac:dyDescent="0.2">
      <c r="BG14" s="61" t="s">
        <v>0</v>
      </c>
    </row>
    <row r="15" spans="1:59" ht="12.75" customHeight="1" x14ac:dyDescent="0.2">
      <c r="B15" s="2"/>
      <c r="C15" s="2"/>
      <c r="D15" s="2"/>
      <c r="BG15" s="61" t="s">
        <v>4</v>
      </c>
    </row>
    <row r="16" spans="1:59" ht="12.75" customHeight="1" x14ac:dyDescent="0.2">
      <c r="A16" s="3"/>
      <c r="B16" s="154" t="s">
        <v>40</v>
      </c>
      <c r="C16" s="154"/>
      <c r="D16" s="154"/>
      <c r="E16" s="26"/>
      <c r="F16" s="2"/>
      <c r="G16" s="33"/>
      <c r="H16" s="2"/>
      <c r="I16" s="2"/>
      <c r="J16" s="2"/>
      <c r="K16" s="2"/>
      <c r="L16" s="2"/>
      <c r="M16" s="2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BG16" s="45"/>
    </row>
    <row r="17" spans="1:54" ht="12.75" customHeight="1" x14ac:dyDescent="0.2">
      <c r="A17" s="3"/>
      <c r="B17" s="10" t="s">
        <v>2</v>
      </c>
      <c r="C17" s="11" t="s">
        <v>14</v>
      </c>
      <c r="D17" s="171" t="s">
        <v>13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49"/>
      <c r="P17" s="168" t="s">
        <v>29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70"/>
      <c r="AW17" s="172" t="s">
        <v>34</v>
      </c>
      <c r="AX17" s="172"/>
      <c r="AY17" s="82"/>
      <c r="AZ17" s="82"/>
      <c r="BA17" s="82"/>
      <c r="BB17" s="82"/>
    </row>
    <row r="18" spans="1:54" ht="12.75" customHeight="1" x14ac:dyDescent="0.2">
      <c r="A18" s="3"/>
      <c r="B18" s="5">
        <v>1</v>
      </c>
      <c r="C18" s="41">
        <v>1</v>
      </c>
      <c r="D18" s="140" t="s">
        <v>42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12"/>
      <c r="P18" s="134" t="s">
        <v>57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6"/>
      <c r="AW18" s="211" t="s">
        <v>73</v>
      </c>
      <c r="AX18" s="212"/>
      <c r="AY18" s="82"/>
      <c r="AZ18" s="82"/>
      <c r="BA18" s="82"/>
      <c r="BB18" s="82"/>
    </row>
    <row r="19" spans="1:54" ht="12" customHeight="1" x14ac:dyDescent="0.2">
      <c r="A19" s="3"/>
      <c r="B19" s="5">
        <f>B18+1</f>
        <v>2</v>
      </c>
      <c r="C19" s="41">
        <v>1</v>
      </c>
      <c r="D19" s="140" t="s">
        <v>43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13"/>
      <c r="P19" s="131" t="s">
        <v>60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3"/>
      <c r="AW19" s="213"/>
      <c r="AX19" s="214"/>
      <c r="AY19" s="82"/>
      <c r="AZ19" s="82"/>
      <c r="BA19" s="82"/>
      <c r="BB19" s="82"/>
    </row>
    <row r="20" spans="1:54" ht="12" customHeight="1" x14ac:dyDescent="0.2">
      <c r="A20" s="3"/>
      <c r="B20" s="5">
        <f t="shared" ref="B20:B37" si="0">B19+1</f>
        <v>3</v>
      </c>
      <c r="C20" s="41">
        <v>1</v>
      </c>
      <c r="D20" s="201" t="s">
        <v>44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3"/>
      <c r="O20" s="113"/>
      <c r="P20" s="131" t="s">
        <v>61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3"/>
      <c r="AW20" s="210" t="s">
        <v>74</v>
      </c>
      <c r="AX20" s="210"/>
      <c r="AY20" s="82"/>
      <c r="AZ20" s="82"/>
      <c r="BA20" s="82"/>
      <c r="BB20" s="82"/>
    </row>
    <row r="21" spans="1:54" ht="12" customHeight="1" x14ac:dyDescent="0.2">
      <c r="A21" s="3"/>
      <c r="B21" s="5">
        <f t="shared" si="0"/>
        <v>4</v>
      </c>
      <c r="C21" s="41">
        <v>1</v>
      </c>
      <c r="D21" s="204" t="s">
        <v>45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114"/>
      <c r="P21" s="131" t="s">
        <v>72</v>
      </c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3"/>
      <c r="AW21" s="211" t="s">
        <v>75</v>
      </c>
      <c r="AX21" s="212"/>
      <c r="AY21" s="82"/>
      <c r="AZ21" s="82"/>
      <c r="BA21" s="82"/>
      <c r="BB21" s="82"/>
    </row>
    <row r="22" spans="1:54" ht="12" customHeight="1" x14ac:dyDescent="0.2">
      <c r="A22" s="3"/>
      <c r="B22" s="5">
        <f t="shared" si="0"/>
        <v>5</v>
      </c>
      <c r="C22" s="41">
        <v>1</v>
      </c>
      <c r="D22" s="207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112"/>
      <c r="P22" s="125" t="s">
        <v>62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AW22" s="213"/>
      <c r="AX22" s="214"/>
      <c r="AY22" s="82"/>
      <c r="AZ22" s="82"/>
      <c r="BA22" s="82"/>
      <c r="BB22" s="82"/>
    </row>
    <row r="23" spans="1:54" ht="12.75" customHeight="1" x14ac:dyDescent="0.2">
      <c r="A23" s="3"/>
      <c r="B23" s="67">
        <f t="shared" si="0"/>
        <v>6</v>
      </c>
      <c r="C23" s="51">
        <v>1</v>
      </c>
      <c r="D23" s="140" t="s">
        <v>46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14"/>
      <c r="P23" s="128" t="s">
        <v>69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30"/>
      <c r="AW23" s="210" t="s">
        <v>76</v>
      </c>
      <c r="AX23" s="210"/>
      <c r="AY23" s="82"/>
      <c r="AZ23" s="82"/>
      <c r="BA23" s="82"/>
      <c r="BB23" s="82"/>
    </row>
    <row r="24" spans="1:54" ht="12.75" customHeight="1" x14ac:dyDescent="0.2">
      <c r="A24" s="3"/>
      <c r="B24" s="67">
        <f t="shared" si="0"/>
        <v>7</v>
      </c>
      <c r="C24" s="51">
        <v>1</v>
      </c>
      <c r="D24" s="140" t="s">
        <v>41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07"/>
      <c r="P24" s="134" t="s">
        <v>58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6"/>
      <c r="AW24" s="210" t="s">
        <v>73</v>
      </c>
      <c r="AX24" s="210"/>
      <c r="AY24" s="83"/>
      <c r="AZ24" s="83"/>
      <c r="BA24" s="83"/>
      <c r="BB24" s="83"/>
    </row>
    <row r="25" spans="1:54" ht="12.75" customHeight="1" x14ac:dyDescent="0.2">
      <c r="A25" s="3"/>
      <c r="B25" s="67">
        <f t="shared" si="0"/>
        <v>8</v>
      </c>
      <c r="C25" s="50">
        <v>1</v>
      </c>
      <c r="D25" s="201" t="s">
        <v>47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3"/>
      <c r="O25" s="107"/>
      <c r="P25" s="125" t="s">
        <v>63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211" t="s">
        <v>75</v>
      </c>
      <c r="AX25" s="212"/>
      <c r="AY25" s="83"/>
      <c r="AZ25" s="83"/>
      <c r="BA25" s="83"/>
      <c r="BB25" s="83"/>
    </row>
    <row r="26" spans="1:54" ht="12.75" customHeight="1" x14ac:dyDescent="0.2">
      <c r="A26" s="3"/>
      <c r="B26" s="88">
        <f t="shared" si="0"/>
        <v>9</v>
      </c>
      <c r="C26" s="89">
        <v>1</v>
      </c>
      <c r="D26" s="143" t="s">
        <v>45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13"/>
      <c r="P26" s="131" t="s">
        <v>72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213"/>
      <c r="AX26" s="214"/>
      <c r="AY26" s="83"/>
      <c r="AZ26" s="83"/>
      <c r="BA26" s="83"/>
      <c r="BB26" s="83"/>
    </row>
    <row r="27" spans="1:54" ht="12.75" customHeight="1" x14ac:dyDescent="0.2">
      <c r="A27" s="3"/>
      <c r="B27" s="67">
        <f t="shared" si="0"/>
        <v>10</v>
      </c>
      <c r="C27" s="51">
        <v>1</v>
      </c>
      <c r="D27" s="140" t="s">
        <v>48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2"/>
      <c r="O27" s="113"/>
      <c r="P27" s="128" t="s">
        <v>70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0"/>
      <c r="AW27" s="210" t="s">
        <v>76</v>
      </c>
      <c r="AX27" s="210"/>
      <c r="AY27" s="83"/>
      <c r="AZ27" s="83"/>
      <c r="BA27" s="83"/>
      <c r="BB27" s="83"/>
    </row>
    <row r="28" spans="1:54" ht="12.75" customHeight="1" x14ac:dyDescent="0.2">
      <c r="A28" s="3"/>
      <c r="B28" s="67">
        <f t="shared" si="0"/>
        <v>11</v>
      </c>
      <c r="C28" s="51">
        <v>1</v>
      </c>
      <c r="D28" s="140" t="s">
        <v>49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14"/>
      <c r="P28" s="131" t="s">
        <v>71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211" t="s">
        <v>78</v>
      </c>
      <c r="AX28" s="212"/>
      <c r="AY28" s="83"/>
      <c r="AZ28" s="83"/>
      <c r="BA28" s="83"/>
      <c r="BB28" s="83"/>
    </row>
    <row r="29" spans="1:54" ht="12.75" customHeight="1" x14ac:dyDescent="0.2">
      <c r="A29" s="3"/>
      <c r="B29" s="67">
        <f t="shared" si="0"/>
        <v>12</v>
      </c>
      <c r="C29" s="51">
        <v>1</v>
      </c>
      <c r="D29" s="140" t="s">
        <v>50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15"/>
      <c r="P29" s="131" t="s">
        <v>81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213"/>
      <c r="AX29" s="214"/>
      <c r="AY29" s="83"/>
      <c r="AZ29" s="83"/>
      <c r="BA29" s="83"/>
      <c r="BB29" s="83"/>
    </row>
    <row r="30" spans="1:54" ht="12.75" customHeight="1" x14ac:dyDescent="0.2">
      <c r="A30" s="3"/>
      <c r="B30" s="67">
        <f t="shared" si="0"/>
        <v>13</v>
      </c>
      <c r="C30" s="51">
        <v>1</v>
      </c>
      <c r="D30" s="140" t="s">
        <v>51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16"/>
      <c r="P30" s="125" t="s">
        <v>64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  <c r="AW30" s="215" t="s">
        <v>75</v>
      </c>
      <c r="AX30" s="216"/>
      <c r="AY30" s="52"/>
      <c r="AZ30" s="52"/>
      <c r="BA30" s="52"/>
      <c r="BB30" s="52"/>
    </row>
    <row r="31" spans="1:54" ht="12.75" customHeight="1" x14ac:dyDescent="0.2">
      <c r="A31" s="3"/>
      <c r="B31" s="67">
        <f t="shared" si="0"/>
        <v>14</v>
      </c>
      <c r="C31" s="51">
        <v>1</v>
      </c>
      <c r="D31" s="140" t="s">
        <v>80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16"/>
      <c r="P31" s="134" t="s">
        <v>59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6"/>
      <c r="AW31" s="210" t="s">
        <v>74</v>
      </c>
      <c r="AX31" s="210"/>
      <c r="AY31" s="52"/>
      <c r="AZ31" s="52"/>
      <c r="BA31" s="52"/>
      <c r="BB31" s="52"/>
    </row>
    <row r="32" spans="1:54" ht="12.75" customHeight="1" x14ac:dyDescent="0.2">
      <c r="A32" s="3"/>
      <c r="B32" s="67">
        <f t="shared" si="0"/>
        <v>15</v>
      </c>
      <c r="C32" s="51">
        <v>1</v>
      </c>
      <c r="D32" s="140" t="s">
        <v>52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116"/>
      <c r="P32" s="131" t="s">
        <v>82</v>
      </c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215" t="s">
        <v>73</v>
      </c>
      <c r="AX32" s="216"/>
      <c r="AY32" s="52"/>
      <c r="AZ32" s="52"/>
      <c r="BA32" s="52"/>
      <c r="BB32" s="52"/>
    </row>
    <row r="33" spans="1:59" ht="12.75" customHeight="1" x14ac:dyDescent="0.2">
      <c r="A33" s="3"/>
      <c r="B33" s="67">
        <f t="shared" si="0"/>
        <v>16</v>
      </c>
      <c r="C33" s="51">
        <v>1</v>
      </c>
      <c r="D33" s="140" t="s">
        <v>53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07"/>
      <c r="P33" s="125" t="s">
        <v>65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7"/>
      <c r="AW33" s="215" t="s">
        <v>77</v>
      </c>
      <c r="AX33" s="216"/>
      <c r="AY33" s="52"/>
      <c r="AZ33" s="52"/>
      <c r="BA33" s="52"/>
      <c r="BB33" s="52"/>
    </row>
    <row r="34" spans="1:59" ht="25.5" customHeight="1" x14ac:dyDescent="0.2">
      <c r="A34" s="3"/>
      <c r="B34" s="67">
        <f t="shared" si="0"/>
        <v>17</v>
      </c>
      <c r="C34" s="51">
        <v>1</v>
      </c>
      <c r="D34" s="140" t="s">
        <v>54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07"/>
      <c r="P34" s="125" t="s">
        <v>66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215" t="s">
        <v>75</v>
      </c>
      <c r="AX34" s="216"/>
      <c r="AY34" s="52"/>
      <c r="AZ34" s="52"/>
      <c r="BA34" s="52"/>
      <c r="BB34" s="52"/>
    </row>
    <row r="35" spans="1:59" ht="12.75" customHeight="1" x14ac:dyDescent="0.2">
      <c r="A35" s="3"/>
      <c r="B35" s="5">
        <f t="shared" si="0"/>
        <v>18</v>
      </c>
      <c r="C35" s="51">
        <v>1</v>
      </c>
      <c r="D35" s="140" t="s">
        <v>55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07"/>
      <c r="P35" s="125" t="s">
        <v>67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  <c r="AW35" s="211" t="s">
        <v>73</v>
      </c>
      <c r="AX35" s="212"/>
      <c r="AY35" s="52"/>
      <c r="AZ35" s="52"/>
      <c r="BA35" s="52"/>
      <c r="BB35" s="52"/>
    </row>
    <row r="36" spans="1:59" ht="12" customHeight="1" x14ac:dyDescent="0.2">
      <c r="A36" s="3"/>
      <c r="B36" s="5">
        <f t="shared" si="0"/>
        <v>19</v>
      </c>
      <c r="C36" s="51">
        <v>1</v>
      </c>
      <c r="D36" s="140" t="s">
        <v>56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2"/>
      <c r="O36" s="107"/>
      <c r="P36" s="125" t="s">
        <v>68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  <c r="AW36" s="213"/>
      <c r="AX36" s="214"/>
      <c r="AY36" s="52"/>
      <c r="AZ36" s="52"/>
      <c r="BA36" s="52"/>
      <c r="BB36" s="52"/>
    </row>
    <row r="37" spans="1:59" ht="12" customHeight="1" x14ac:dyDescent="0.2">
      <c r="A37" s="3"/>
      <c r="B37" s="5">
        <f t="shared" si="0"/>
        <v>20</v>
      </c>
      <c r="C37" s="51">
        <v>1</v>
      </c>
      <c r="D37" s="140" t="s">
        <v>79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07"/>
      <c r="P37" s="128" t="s">
        <v>69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30"/>
      <c r="AW37" s="210" t="s">
        <v>76</v>
      </c>
      <c r="AX37" s="210"/>
      <c r="AY37" s="52"/>
      <c r="AZ37" s="52"/>
      <c r="BA37" s="52"/>
      <c r="BB37" s="52"/>
    </row>
    <row r="38" spans="1:59" ht="12.75" customHeight="1" x14ac:dyDescent="0.2">
      <c r="A38" s="3"/>
      <c r="B38" s="5" t="s">
        <v>20</v>
      </c>
      <c r="C38" s="5">
        <f>SUM(C18:C37)</f>
        <v>20</v>
      </c>
      <c r="D38" s="12"/>
      <c r="E38" s="24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</row>
    <row r="39" spans="1:59" ht="12.75" customHeight="1" x14ac:dyDescent="0.2">
      <c r="B39" s="9"/>
      <c r="C39" s="9"/>
    </row>
    <row r="40" spans="1:59" ht="12.75" customHeight="1" x14ac:dyDescent="0.2">
      <c r="D40" s="2"/>
      <c r="E40" s="23"/>
      <c r="F40" s="101">
        <v>250</v>
      </c>
      <c r="G40" s="102"/>
      <c r="H40" s="103">
        <f>F40/F42</f>
        <v>20.833333333333332</v>
      </c>
    </row>
    <row r="41" spans="1:59" ht="12.75" customHeight="1" x14ac:dyDescent="0.2">
      <c r="C41" s="3"/>
      <c r="D41" s="146" t="s">
        <v>7</v>
      </c>
      <c r="E41" s="147"/>
      <c r="F41" s="5">
        <f>C38</f>
        <v>20</v>
      </c>
      <c r="G41" s="36"/>
      <c r="H41" s="21"/>
      <c r="I41" s="21"/>
    </row>
    <row r="42" spans="1:59" ht="12.75" customHeight="1" x14ac:dyDescent="0.2">
      <c r="C42" s="3"/>
      <c r="D42" s="146" t="s">
        <v>10</v>
      </c>
      <c r="E42" s="147"/>
      <c r="F42" s="5">
        <f>F41*0.6</f>
        <v>12</v>
      </c>
      <c r="G42" s="36"/>
      <c r="H42" s="21"/>
      <c r="I42" s="21"/>
    </row>
    <row r="43" spans="1:59" ht="12.75" customHeight="1" x14ac:dyDescent="0.2">
      <c r="D43" s="9"/>
      <c r="E43" s="24"/>
      <c r="F43" s="13"/>
      <c r="G43" s="33"/>
      <c r="H43" s="2"/>
      <c r="I43" s="2"/>
      <c r="J43" s="2"/>
      <c r="K43" s="2"/>
      <c r="L43" s="2"/>
      <c r="M43" s="2"/>
      <c r="N43" s="23"/>
      <c r="O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1"/>
      <c r="AZ43" s="21"/>
      <c r="BA43" s="21"/>
      <c r="BB43" s="21"/>
    </row>
    <row r="44" spans="1:59" ht="12.75" customHeight="1" x14ac:dyDescent="0.2">
      <c r="B44" s="21"/>
      <c r="C44" s="21"/>
      <c r="D44" s="21"/>
      <c r="E44" s="63"/>
      <c r="F44" s="173" t="s">
        <v>21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83" t="s">
        <v>26</v>
      </c>
      <c r="AU44" s="183" t="s">
        <v>27</v>
      </c>
      <c r="AV44" s="192" t="s">
        <v>36</v>
      </c>
      <c r="AW44" s="180" t="s">
        <v>18</v>
      </c>
      <c r="AX44" s="189" t="s">
        <v>16</v>
      </c>
      <c r="AY44" s="84"/>
      <c r="AZ44" s="186" t="s">
        <v>88</v>
      </c>
      <c r="BA44" s="186" t="s">
        <v>89</v>
      </c>
      <c r="BB44" s="186" t="s">
        <v>90</v>
      </c>
      <c r="BC44" s="8"/>
    </row>
    <row r="45" spans="1:59" ht="12.75" hidden="1" customHeight="1" x14ac:dyDescent="0.2">
      <c r="B45" s="21"/>
      <c r="C45" s="21"/>
      <c r="D45" s="21"/>
      <c r="E45" s="64" t="s">
        <v>30</v>
      </c>
      <c r="F45" s="7" t="s">
        <v>33</v>
      </c>
      <c r="G45" s="7"/>
      <c r="H45" s="7" t="s">
        <v>32</v>
      </c>
      <c r="I45" s="7"/>
      <c r="J45" s="7" t="s">
        <v>33</v>
      </c>
      <c r="K45" s="7"/>
      <c r="L45" s="7" t="s">
        <v>0</v>
      </c>
      <c r="M45" s="7"/>
      <c r="N45" s="7" t="s">
        <v>0</v>
      </c>
      <c r="O45" s="7"/>
      <c r="P45" s="7" t="s">
        <v>32</v>
      </c>
      <c r="Q45" s="7"/>
      <c r="R45" s="7" t="s">
        <v>31</v>
      </c>
      <c r="S45" s="7"/>
      <c r="T45" s="7" t="s">
        <v>31</v>
      </c>
      <c r="U45" s="7"/>
      <c r="V45" s="7" t="s">
        <v>0</v>
      </c>
      <c r="W45" s="7"/>
      <c r="X45" s="7" t="s">
        <v>33</v>
      </c>
      <c r="Y45" s="7"/>
      <c r="Z45" s="7" t="s">
        <v>0</v>
      </c>
      <c r="AA45" s="7"/>
      <c r="AB45" s="7" t="s">
        <v>31</v>
      </c>
      <c r="AC45" s="7"/>
      <c r="AD45" s="7" t="s">
        <v>32</v>
      </c>
      <c r="AE45" s="7"/>
      <c r="AF45" s="7" t="s">
        <v>33</v>
      </c>
      <c r="AG45" s="7"/>
      <c r="AH45" s="7" t="s">
        <v>33</v>
      </c>
      <c r="AI45" s="7"/>
      <c r="AJ45" s="7" t="s">
        <v>32</v>
      </c>
      <c r="AK45" s="7"/>
      <c r="AL45" s="7" t="s">
        <v>31</v>
      </c>
      <c r="AM45" s="7"/>
      <c r="AN45" s="7" t="s">
        <v>0</v>
      </c>
      <c r="AO45" s="7"/>
      <c r="AP45" s="7" t="s">
        <v>33</v>
      </c>
      <c r="AQ45" s="7"/>
      <c r="AR45" s="7" t="s">
        <v>33</v>
      </c>
      <c r="AS45" s="7"/>
      <c r="AT45" s="184"/>
      <c r="AU45" s="184"/>
      <c r="AV45" s="193"/>
      <c r="AW45" s="181"/>
      <c r="AX45" s="190"/>
      <c r="AY45" s="84"/>
      <c r="AZ45" s="187"/>
      <c r="BA45" s="187"/>
      <c r="BB45" s="187"/>
      <c r="BC45" s="8"/>
    </row>
    <row r="46" spans="1:59" ht="12.75" hidden="1" customHeight="1" x14ac:dyDescent="0.2">
      <c r="B46" s="2"/>
      <c r="C46" s="2"/>
      <c r="D46" s="2"/>
      <c r="E46" s="64"/>
      <c r="F46" s="7">
        <v>1</v>
      </c>
      <c r="G46" s="7"/>
      <c r="H46" s="7">
        <v>1</v>
      </c>
      <c r="I46" s="7"/>
      <c r="J46" s="7">
        <v>1</v>
      </c>
      <c r="K46" s="7"/>
      <c r="L46" s="7">
        <v>1</v>
      </c>
      <c r="M46" s="7"/>
      <c r="N46" s="7">
        <v>1</v>
      </c>
      <c r="O46" s="7"/>
      <c r="P46" s="7">
        <v>1</v>
      </c>
      <c r="Q46" s="7"/>
      <c r="R46" s="7">
        <v>1</v>
      </c>
      <c r="S46" s="7"/>
      <c r="T46" s="7">
        <v>1</v>
      </c>
      <c r="U46" s="7"/>
      <c r="V46" s="7">
        <v>1</v>
      </c>
      <c r="W46" s="7"/>
      <c r="X46" s="7">
        <v>1</v>
      </c>
      <c r="Y46" s="7"/>
      <c r="Z46" s="7">
        <v>1</v>
      </c>
      <c r="AA46" s="7"/>
      <c r="AB46" s="7">
        <v>1</v>
      </c>
      <c r="AC46" s="7"/>
      <c r="AD46" s="7">
        <v>1</v>
      </c>
      <c r="AE46" s="7"/>
      <c r="AF46" s="7">
        <v>1</v>
      </c>
      <c r="AG46" s="7"/>
      <c r="AH46" s="7">
        <v>1</v>
      </c>
      <c r="AI46" s="7"/>
      <c r="AJ46" s="7">
        <v>1</v>
      </c>
      <c r="AK46" s="7"/>
      <c r="AL46" s="7">
        <v>1</v>
      </c>
      <c r="AM46" s="7"/>
      <c r="AN46" s="7">
        <v>1</v>
      </c>
      <c r="AO46" s="7"/>
      <c r="AP46" s="7">
        <v>1</v>
      </c>
      <c r="AQ46" s="7"/>
      <c r="AR46" s="7">
        <v>1</v>
      </c>
      <c r="AS46" s="7"/>
      <c r="AT46" s="184"/>
      <c r="AU46" s="184"/>
      <c r="AV46" s="193"/>
      <c r="AW46" s="181"/>
      <c r="AX46" s="190"/>
      <c r="AY46" s="84"/>
      <c r="AZ46" s="187"/>
      <c r="BA46" s="187"/>
      <c r="BB46" s="187"/>
      <c r="BC46" s="8"/>
    </row>
    <row r="47" spans="1:59" ht="38.25" customHeight="1" x14ac:dyDescent="0.2">
      <c r="A47" s="3"/>
      <c r="B47" s="20" t="s">
        <v>8</v>
      </c>
      <c r="C47" s="174" t="s">
        <v>12</v>
      </c>
      <c r="D47" s="174"/>
      <c r="E47" s="56" t="s">
        <v>25</v>
      </c>
      <c r="F47" s="30">
        <v>1</v>
      </c>
      <c r="G47" s="62"/>
      <c r="H47" s="30">
        <v>2</v>
      </c>
      <c r="I47" s="30"/>
      <c r="J47" s="30">
        <v>3</v>
      </c>
      <c r="K47" s="30"/>
      <c r="L47" s="30">
        <v>4</v>
      </c>
      <c r="M47" s="30"/>
      <c r="N47" s="30">
        <v>5</v>
      </c>
      <c r="O47" s="30"/>
      <c r="P47" s="30">
        <v>6</v>
      </c>
      <c r="Q47" s="30"/>
      <c r="R47" s="30">
        <v>7</v>
      </c>
      <c r="S47" s="30"/>
      <c r="T47" s="30">
        <v>8</v>
      </c>
      <c r="U47" s="30"/>
      <c r="V47" s="30">
        <v>9</v>
      </c>
      <c r="W47" s="30"/>
      <c r="X47" s="30">
        <v>10</v>
      </c>
      <c r="Y47" s="30"/>
      <c r="Z47" s="30">
        <v>11</v>
      </c>
      <c r="AA47" s="30"/>
      <c r="AB47" s="30">
        <v>12</v>
      </c>
      <c r="AC47" s="30"/>
      <c r="AD47" s="30">
        <v>13</v>
      </c>
      <c r="AE47" s="30"/>
      <c r="AF47" s="30">
        <v>14</v>
      </c>
      <c r="AG47" s="30"/>
      <c r="AH47" s="30">
        <v>15</v>
      </c>
      <c r="AI47" s="30"/>
      <c r="AJ47" s="30">
        <v>16</v>
      </c>
      <c r="AK47" s="30"/>
      <c r="AL47" s="30">
        <v>17</v>
      </c>
      <c r="AM47" s="30"/>
      <c r="AN47" s="30">
        <v>18</v>
      </c>
      <c r="AO47" s="30"/>
      <c r="AP47" s="30">
        <v>19</v>
      </c>
      <c r="AQ47" s="30"/>
      <c r="AR47" s="30">
        <v>20</v>
      </c>
      <c r="AS47" s="30"/>
      <c r="AT47" s="185"/>
      <c r="AU47" s="185"/>
      <c r="AV47" s="194"/>
      <c r="AW47" s="182"/>
      <c r="AX47" s="191"/>
      <c r="AY47" s="84"/>
      <c r="AZ47" s="188"/>
      <c r="BA47" s="188"/>
      <c r="BB47" s="188"/>
      <c r="BC47" s="8"/>
    </row>
    <row r="48" spans="1:59" ht="12.75" customHeight="1" x14ac:dyDescent="0.2">
      <c r="A48" s="3"/>
      <c r="B48" s="5">
        <v>1</v>
      </c>
      <c r="C48" s="137" t="s">
        <v>98</v>
      </c>
      <c r="D48" s="138" t="s">
        <v>98</v>
      </c>
      <c r="E48" s="22"/>
      <c r="F48" s="94"/>
      <c r="G48" s="95">
        <f>IF(F48=$F$45,$F$46,0)</f>
        <v>0</v>
      </c>
      <c r="H48" s="94"/>
      <c r="I48" s="95">
        <f>IF(H48=$H$45,$H$46,0)</f>
        <v>0</v>
      </c>
      <c r="J48" s="94"/>
      <c r="K48" s="95">
        <f>IF(J48=$J$45,$J$46,0)</f>
        <v>0</v>
      </c>
      <c r="L48" s="94"/>
      <c r="M48" s="95">
        <f>IF(L48=$L$45,$L$46,0)</f>
        <v>0</v>
      </c>
      <c r="N48" s="94"/>
      <c r="O48" s="95">
        <f>IF(N48=$N$45,$N$46,0)</f>
        <v>0</v>
      </c>
      <c r="P48" s="94"/>
      <c r="Q48" s="95">
        <f>IF(P48=$P$45,$P$46,0)</f>
        <v>0</v>
      </c>
      <c r="R48" s="94"/>
      <c r="S48" s="95">
        <f>IF(R48=$R$45,$R$46,0)</f>
        <v>0</v>
      </c>
      <c r="T48" s="94"/>
      <c r="U48" s="95">
        <f>IF(T48=$T$45,$T$46,0)</f>
        <v>0</v>
      </c>
      <c r="V48" s="94"/>
      <c r="W48" s="95">
        <f>IF(V48=$V$45,$V$46,0)</f>
        <v>0</v>
      </c>
      <c r="X48" s="94"/>
      <c r="Y48" s="95">
        <f>IF(X48=$X$45,$X$46,0)</f>
        <v>0</v>
      </c>
      <c r="Z48" s="94"/>
      <c r="AA48" s="95">
        <f>IF(Z48=$Z$45,$Z$46,0)</f>
        <v>0</v>
      </c>
      <c r="AB48" s="94"/>
      <c r="AC48" s="95">
        <f>IF(AB48=$AB$45,$AB$46,0)</f>
        <v>0</v>
      </c>
      <c r="AD48" s="94"/>
      <c r="AE48" s="95">
        <f>IF(AD48=$AD$45,$AD$46,0)</f>
        <v>0</v>
      </c>
      <c r="AF48" s="94"/>
      <c r="AG48" s="95">
        <f>IF(AF48=$AF$45,$AF$46,0)</f>
        <v>0</v>
      </c>
      <c r="AH48" s="94"/>
      <c r="AI48" s="95">
        <f>IF(AH48=$AH$45,$AH$46,0)</f>
        <v>0</v>
      </c>
      <c r="AJ48" s="94"/>
      <c r="AK48" s="95">
        <f>IF(AJ48=$AJ$45,$AJ$46,0)</f>
        <v>0</v>
      </c>
      <c r="AL48" s="94"/>
      <c r="AM48" s="95">
        <f>IF(AL48=$AL$45,$AL$46,0)</f>
        <v>0</v>
      </c>
      <c r="AN48" s="94"/>
      <c r="AO48" s="95">
        <f>IF(AN48=$AN$45,$AN$46,0)</f>
        <v>0</v>
      </c>
      <c r="AP48" s="94"/>
      <c r="AQ48" s="95">
        <f>IF(AP48=$AP$45,$AP$46,0)</f>
        <v>0</v>
      </c>
      <c r="AR48" s="94"/>
      <c r="AS48" s="95">
        <f t="shared" ref="AS48:AS70" si="1">IF(AR48=$AR$45,$AR$46,0)</f>
        <v>0</v>
      </c>
      <c r="AT48" s="5">
        <f t="shared" ref="AT48:AT94" si="2">IF((E48="P"),SUM(F48:AS48),0)</f>
        <v>0</v>
      </c>
      <c r="AU48" s="14">
        <f t="shared" ref="AU48:AU94" si="3">(AT48*100)/F$41</f>
        <v>0</v>
      </c>
      <c r="AV48" s="100">
        <f>AT48*$H$40</f>
        <v>0</v>
      </c>
      <c r="AW48" s="15">
        <f>IF(AT48&gt;=F$42,0.375*AT48-0.5,0.1666667*AT48+2)</f>
        <v>2</v>
      </c>
      <c r="AX48" s="5">
        <f>IF($E$48:$E$94="P",IF(AND((AU48&lt;50),(AU48&gt;=0)),"INICIAL",IF(AND((AU48&lt;80),(AU48&gt;49)),"INTERMEDIO",IF(AND((AU48&lt;=100),(AU48&gt;79)),"AVANZADO"))),0)</f>
        <v>0</v>
      </c>
      <c r="AY48" s="79"/>
      <c r="AZ48" s="5">
        <f>IF(AU48:AU94&lt;"49",COUNTIF($AX$48:$AX$94,"INICIAL"))</f>
        <v>0</v>
      </c>
      <c r="BA48" s="5">
        <f>COUNTIF($AX$48:$AX$94,"INTERMEDIO")</f>
        <v>0</v>
      </c>
      <c r="BB48" s="5">
        <f>COUNTIF($AX$48:$AX$94,"AVANZADO")</f>
        <v>0</v>
      </c>
      <c r="BC48" s="8"/>
    </row>
    <row r="49" spans="1:74" ht="12.75" customHeight="1" x14ac:dyDescent="0.2">
      <c r="A49" s="3"/>
      <c r="B49" s="5">
        <v>2</v>
      </c>
      <c r="C49" s="137" t="s">
        <v>99</v>
      </c>
      <c r="D49" s="138" t="s">
        <v>99</v>
      </c>
      <c r="E49" s="22"/>
      <c r="F49" s="94"/>
      <c r="G49" s="95">
        <f t="shared" ref="G49:G68" si="4">IF(F49=$F$45,$F$46,0)</f>
        <v>0</v>
      </c>
      <c r="H49" s="94"/>
      <c r="I49" s="95">
        <f t="shared" ref="I49:I68" si="5">IF(H49=$H$45,$H$46,0)</f>
        <v>0</v>
      </c>
      <c r="J49" s="94"/>
      <c r="K49" s="95">
        <f t="shared" ref="K49:K68" si="6">IF(J49=$J$45,$J$46,0)</f>
        <v>0</v>
      </c>
      <c r="L49" s="94"/>
      <c r="M49" s="95">
        <f t="shared" ref="M49:M68" si="7">IF(L49=$L$45,$L$46,0)</f>
        <v>0</v>
      </c>
      <c r="N49" s="94"/>
      <c r="O49" s="95">
        <f t="shared" ref="O49:O68" si="8">IF(N49=$N$45,$N$46,0)</f>
        <v>0</v>
      </c>
      <c r="P49" s="94"/>
      <c r="Q49" s="95">
        <f t="shared" ref="Q49:Q68" si="9">IF(P49=$P$45,$P$46,0)</f>
        <v>0</v>
      </c>
      <c r="R49" s="94"/>
      <c r="S49" s="95">
        <f t="shared" ref="S49:S68" si="10">IF(R49=$R$45,$R$46,0)</f>
        <v>0</v>
      </c>
      <c r="T49" s="94"/>
      <c r="U49" s="95">
        <f t="shared" ref="U49:U68" si="11">IF(T49=$T$45,$T$46,0)</f>
        <v>0</v>
      </c>
      <c r="V49" s="94"/>
      <c r="W49" s="95">
        <f t="shared" ref="W49:W68" si="12">IF(V49=$V$45,$V$46,0)</f>
        <v>0</v>
      </c>
      <c r="X49" s="94"/>
      <c r="Y49" s="95">
        <f t="shared" ref="Y49:Y68" si="13">IF(X49=$X$45,$X$46,0)</f>
        <v>0</v>
      </c>
      <c r="Z49" s="94"/>
      <c r="AA49" s="95">
        <f t="shared" ref="AA49:AA68" si="14">IF(Z49=$Z$45,$Z$46,0)</f>
        <v>0</v>
      </c>
      <c r="AB49" s="94"/>
      <c r="AC49" s="95">
        <f t="shared" ref="AC49:AC68" si="15">IF(AB49=$AB$45,$AB$46,0)</f>
        <v>0</v>
      </c>
      <c r="AD49" s="94"/>
      <c r="AE49" s="95">
        <f t="shared" ref="AE49:AE68" si="16">IF(AD49=$AD$45,$AD$46,0)</f>
        <v>0</v>
      </c>
      <c r="AF49" s="94"/>
      <c r="AG49" s="95">
        <f t="shared" ref="AG49:AG68" si="17">IF(AF49=$AF$45,$AF$46,0)</f>
        <v>0</v>
      </c>
      <c r="AH49" s="94"/>
      <c r="AI49" s="95">
        <f t="shared" ref="AI49:AI68" si="18">IF(AH49=$AH$45,$AH$46,0)</f>
        <v>0</v>
      </c>
      <c r="AJ49" s="94"/>
      <c r="AK49" s="95">
        <f t="shared" ref="AK49:AK68" si="19">IF(AJ49=$AJ$45,$AJ$46,0)</f>
        <v>0</v>
      </c>
      <c r="AL49" s="94"/>
      <c r="AM49" s="95">
        <f t="shared" ref="AM49:AM68" si="20">IF(AL49=$AL$45,$AL$46,0)</f>
        <v>0</v>
      </c>
      <c r="AN49" s="94"/>
      <c r="AO49" s="95">
        <f t="shared" ref="AO49:AO68" si="21">IF(AN49=$AN$45,$AN$46,0)</f>
        <v>0</v>
      </c>
      <c r="AP49" s="94"/>
      <c r="AQ49" s="95">
        <f t="shared" ref="AQ49:AQ68" si="22">IF(AP49=$AP$45,$AP$46,0)</f>
        <v>0</v>
      </c>
      <c r="AR49" s="94"/>
      <c r="AS49" s="95">
        <f t="shared" si="1"/>
        <v>0</v>
      </c>
      <c r="AT49" s="5">
        <f t="shared" si="2"/>
        <v>0</v>
      </c>
      <c r="AU49" s="14">
        <f t="shared" si="3"/>
        <v>0</v>
      </c>
      <c r="AV49" s="99">
        <f t="shared" ref="AV49:AV94" si="23">AT49*$H$40</f>
        <v>0</v>
      </c>
      <c r="AW49" s="15">
        <f t="shared" ref="AW49:AW94" si="24">IF(AT49&gt;=F$42,0.375*AT49-0.5,0.1666667*AT49+2)</f>
        <v>2</v>
      </c>
      <c r="AX49" s="5">
        <f>IF($E$48:$E$94="P",IF(AND((AU49&lt;50),(AU49&gt;=0)),"INICIAL",IF(AND((AU49&lt;80),(AU49&gt;49)),"INTERMEDIO",IF(AND((AU49&lt;=100),(AU49&gt;79)),"AVANZADO"))),0)</f>
        <v>0</v>
      </c>
      <c r="AY49" s="79"/>
      <c r="AZ49" s="14" t="e">
        <f>AZ48*100/$F$11</f>
        <v>#DIV/0!</v>
      </c>
      <c r="BA49" s="14" t="e">
        <f>BA48*100/$F$11</f>
        <v>#DIV/0!</v>
      </c>
      <c r="BB49" s="14" t="e">
        <f>BB48*100/$F$11</f>
        <v>#DIV/0!</v>
      </c>
      <c r="BC49" s="8"/>
    </row>
    <row r="50" spans="1:74" ht="12.75" customHeight="1" x14ac:dyDescent="0.2">
      <c r="A50" s="3"/>
      <c r="B50" s="5">
        <v>3</v>
      </c>
      <c r="C50" s="137" t="s">
        <v>100</v>
      </c>
      <c r="D50" s="138" t="s">
        <v>100</v>
      </c>
      <c r="E50" s="22"/>
      <c r="F50" s="94"/>
      <c r="G50" s="95">
        <f t="shared" si="4"/>
        <v>0</v>
      </c>
      <c r="H50" s="94"/>
      <c r="I50" s="95">
        <f t="shared" si="5"/>
        <v>0</v>
      </c>
      <c r="J50" s="94"/>
      <c r="K50" s="95">
        <f t="shared" si="6"/>
        <v>0</v>
      </c>
      <c r="L50" s="94"/>
      <c r="M50" s="95">
        <f t="shared" si="7"/>
        <v>0</v>
      </c>
      <c r="N50" s="94"/>
      <c r="O50" s="95">
        <f t="shared" si="8"/>
        <v>0</v>
      </c>
      <c r="P50" s="94"/>
      <c r="Q50" s="95">
        <f t="shared" si="9"/>
        <v>0</v>
      </c>
      <c r="R50" s="94"/>
      <c r="S50" s="95">
        <f t="shared" si="10"/>
        <v>0</v>
      </c>
      <c r="T50" s="94"/>
      <c r="U50" s="95">
        <f t="shared" si="11"/>
        <v>0</v>
      </c>
      <c r="V50" s="94"/>
      <c r="W50" s="95">
        <f t="shared" si="12"/>
        <v>0</v>
      </c>
      <c r="X50" s="94"/>
      <c r="Y50" s="95">
        <f t="shared" si="13"/>
        <v>0</v>
      </c>
      <c r="Z50" s="94"/>
      <c r="AA50" s="95">
        <f t="shared" si="14"/>
        <v>0</v>
      </c>
      <c r="AB50" s="94"/>
      <c r="AC50" s="95">
        <f t="shared" si="15"/>
        <v>0</v>
      </c>
      <c r="AD50" s="94"/>
      <c r="AE50" s="95">
        <f t="shared" si="16"/>
        <v>0</v>
      </c>
      <c r="AF50" s="94"/>
      <c r="AG50" s="95">
        <f t="shared" si="17"/>
        <v>0</v>
      </c>
      <c r="AH50" s="94"/>
      <c r="AI50" s="95">
        <f t="shared" si="18"/>
        <v>0</v>
      </c>
      <c r="AJ50" s="94"/>
      <c r="AK50" s="95">
        <f t="shared" si="19"/>
        <v>0</v>
      </c>
      <c r="AL50" s="94"/>
      <c r="AM50" s="95">
        <f t="shared" si="20"/>
        <v>0</v>
      </c>
      <c r="AN50" s="94"/>
      <c r="AO50" s="95">
        <f t="shared" si="21"/>
        <v>0</v>
      </c>
      <c r="AP50" s="94"/>
      <c r="AQ50" s="95">
        <f t="shared" si="22"/>
        <v>0</v>
      </c>
      <c r="AR50" s="94"/>
      <c r="AS50" s="95">
        <f t="shared" si="1"/>
        <v>0</v>
      </c>
      <c r="AT50" s="5">
        <f t="shared" si="2"/>
        <v>0</v>
      </c>
      <c r="AU50" s="14">
        <f t="shared" si="3"/>
        <v>0</v>
      </c>
      <c r="AV50" s="99">
        <f t="shared" si="23"/>
        <v>0</v>
      </c>
      <c r="AW50" s="15">
        <f t="shared" si="24"/>
        <v>2</v>
      </c>
      <c r="AX50" s="5">
        <f t="shared" ref="AX50:AX94" si="25">IF($E$48:$E$94="P",IF(AND((AU50&lt;50),(AU50&gt;=0)),"INICIAL",IF(AND((AU50&lt;80),(AU50&gt;49)),"INTERMEDIO",IF(AND((AU50&lt;=100),(AU50&gt;79)),"AVANZADO"))),0)</f>
        <v>0</v>
      </c>
      <c r="AY50" s="79"/>
      <c r="AZ50" s="86"/>
      <c r="BA50" s="86"/>
      <c r="BB50" s="86"/>
      <c r="BC50" s="21"/>
    </row>
    <row r="51" spans="1:74" ht="12.75" customHeight="1" x14ac:dyDescent="0.2">
      <c r="A51" s="3"/>
      <c r="B51" s="5">
        <f t="shared" ref="B51:B93" si="26">B50+1</f>
        <v>4</v>
      </c>
      <c r="C51" s="137" t="s">
        <v>101</v>
      </c>
      <c r="D51" s="138" t="s">
        <v>101</v>
      </c>
      <c r="E51" s="22"/>
      <c r="F51" s="94"/>
      <c r="G51" s="95">
        <f t="shared" si="4"/>
        <v>0</v>
      </c>
      <c r="H51" s="94"/>
      <c r="I51" s="95">
        <f t="shared" si="5"/>
        <v>0</v>
      </c>
      <c r="J51" s="94"/>
      <c r="K51" s="95">
        <f t="shared" si="6"/>
        <v>0</v>
      </c>
      <c r="L51" s="94"/>
      <c r="M51" s="95">
        <f t="shared" si="7"/>
        <v>0</v>
      </c>
      <c r="N51" s="94"/>
      <c r="O51" s="95">
        <f t="shared" si="8"/>
        <v>0</v>
      </c>
      <c r="P51" s="94"/>
      <c r="Q51" s="95">
        <f t="shared" si="9"/>
        <v>0</v>
      </c>
      <c r="R51" s="94"/>
      <c r="S51" s="95">
        <f t="shared" si="10"/>
        <v>0</v>
      </c>
      <c r="T51" s="94"/>
      <c r="U51" s="95">
        <f t="shared" si="11"/>
        <v>0</v>
      </c>
      <c r="V51" s="94"/>
      <c r="W51" s="95">
        <f t="shared" si="12"/>
        <v>0</v>
      </c>
      <c r="X51" s="94"/>
      <c r="Y51" s="95">
        <f t="shared" si="13"/>
        <v>0</v>
      </c>
      <c r="Z51" s="94"/>
      <c r="AA51" s="95">
        <f t="shared" si="14"/>
        <v>0</v>
      </c>
      <c r="AB51" s="94"/>
      <c r="AC51" s="95">
        <f t="shared" si="15"/>
        <v>0</v>
      </c>
      <c r="AD51" s="94"/>
      <c r="AE51" s="95">
        <f t="shared" si="16"/>
        <v>0</v>
      </c>
      <c r="AF51" s="94"/>
      <c r="AG51" s="95">
        <f t="shared" si="17"/>
        <v>0</v>
      </c>
      <c r="AH51" s="94"/>
      <c r="AI51" s="95">
        <f t="shared" si="18"/>
        <v>0</v>
      </c>
      <c r="AJ51" s="94"/>
      <c r="AK51" s="95">
        <f t="shared" si="19"/>
        <v>0</v>
      </c>
      <c r="AL51" s="94"/>
      <c r="AM51" s="95">
        <f t="shared" si="20"/>
        <v>0</v>
      </c>
      <c r="AN51" s="94"/>
      <c r="AO51" s="95">
        <f t="shared" si="21"/>
        <v>0</v>
      </c>
      <c r="AP51" s="94"/>
      <c r="AQ51" s="95">
        <f t="shared" si="22"/>
        <v>0</v>
      </c>
      <c r="AR51" s="94"/>
      <c r="AS51" s="95">
        <f t="shared" si="1"/>
        <v>0</v>
      </c>
      <c r="AT51" s="5">
        <f t="shared" si="2"/>
        <v>0</v>
      </c>
      <c r="AU51" s="14">
        <f t="shared" si="3"/>
        <v>0</v>
      </c>
      <c r="AV51" s="99">
        <f t="shared" si="23"/>
        <v>0</v>
      </c>
      <c r="AW51" s="15">
        <f t="shared" si="24"/>
        <v>2</v>
      </c>
      <c r="AX51" s="5">
        <f t="shared" si="25"/>
        <v>0</v>
      </c>
      <c r="AY51" s="79"/>
      <c r="AZ51" s="86"/>
      <c r="BA51" s="86"/>
      <c r="BB51" s="86"/>
      <c r="BC51" s="21"/>
    </row>
    <row r="52" spans="1:74" ht="12.75" customHeight="1" x14ac:dyDescent="0.2">
      <c r="A52" s="3"/>
      <c r="B52" s="5">
        <f t="shared" si="26"/>
        <v>5</v>
      </c>
      <c r="C52" s="137" t="s">
        <v>102</v>
      </c>
      <c r="D52" s="138" t="s">
        <v>102</v>
      </c>
      <c r="E52" s="22"/>
      <c r="F52" s="94"/>
      <c r="G52" s="95">
        <f t="shared" si="4"/>
        <v>0</v>
      </c>
      <c r="H52" s="94"/>
      <c r="I52" s="95">
        <f t="shared" si="5"/>
        <v>0</v>
      </c>
      <c r="J52" s="94"/>
      <c r="K52" s="95">
        <f t="shared" si="6"/>
        <v>0</v>
      </c>
      <c r="L52" s="94"/>
      <c r="M52" s="95">
        <f t="shared" si="7"/>
        <v>0</v>
      </c>
      <c r="N52" s="94"/>
      <c r="O52" s="95">
        <f t="shared" si="8"/>
        <v>0</v>
      </c>
      <c r="P52" s="94"/>
      <c r="Q52" s="95">
        <f t="shared" si="9"/>
        <v>0</v>
      </c>
      <c r="R52" s="94"/>
      <c r="S52" s="95">
        <f t="shared" si="10"/>
        <v>0</v>
      </c>
      <c r="T52" s="94"/>
      <c r="U52" s="95">
        <f t="shared" si="11"/>
        <v>0</v>
      </c>
      <c r="V52" s="94"/>
      <c r="W52" s="95">
        <f t="shared" si="12"/>
        <v>0</v>
      </c>
      <c r="X52" s="94"/>
      <c r="Y52" s="95">
        <f t="shared" si="13"/>
        <v>0</v>
      </c>
      <c r="Z52" s="94"/>
      <c r="AA52" s="95">
        <f t="shared" si="14"/>
        <v>0</v>
      </c>
      <c r="AB52" s="94"/>
      <c r="AC52" s="95">
        <f t="shared" si="15"/>
        <v>0</v>
      </c>
      <c r="AD52" s="94"/>
      <c r="AE52" s="95">
        <f t="shared" si="16"/>
        <v>0</v>
      </c>
      <c r="AF52" s="94"/>
      <c r="AG52" s="95">
        <f t="shared" si="17"/>
        <v>0</v>
      </c>
      <c r="AH52" s="94"/>
      <c r="AI52" s="95">
        <f t="shared" si="18"/>
        <v>0</v>
      </c>
      <c r="AJ52" s="94"/>
      <c r="AK52" s="95">
        <f t="shared" si="19"/>
        <v>0</v>
      </c>
      <c r="AL52" s="94"/>
      <c r="AM52" s="95">
        <f t="shared" si="20"/>
        <v>0</v>
      </c>
      <c r="AN52" s="94"/>
      <c r="AO52" s="95">
        <f t="shared" si="21"/>
        <v>0</v>
      </c>
      <c r="AP52" s="94"/>
      <c r="AQ52" s="95">
        <f t="shared" si="22"/>
        <v>0</v>
      </c>
      <c r="AR52" s="94"/>
      <c r="AS52" s="95">
        <f t="shared" si="1"/>
        <v>0</v>
      </c>
      <c r="AT52" s="5">
        <f t="shared" si="2"/>
        <v>0</v>
      </c>
      <c r="AU52" s="14">
        <f t="shared" si="3"/>
        <v>0</v>
      </c>
      <c r="AV52" s="99">
        <f t="shared" si="23"/>
        <v>0</v>
      </c>
      <c r="AW52" s="15">
        <f t="shared" si="24"/>
        <v>2</v>
      </c>
      <c r="AX52" s="5">
        <f t="shared" si="25"/>
        <v>0</v>
      </c>
      <c r="AY52" s="79"/>
      <c r="AZ52" s="86"/>
      <c r="BA52" s="86"/>
      <c r="BB52" s="86"/>
      <c r="BC52" s="21"/>
    </row>
    <row r="53" spans="1:74" ht="12.75" customHeight="1" x14ac:dyDescent="0.2">
      <c r="A53" s="3"/>
      <c r="B53" s="5">
        <f t="shared" si="26"/>
        <v>6</v>
      </c>
      <c r="C53" s="137" t="s">
        <v>103</v>
      </c>
      <c r="D53" s="138" t="s">
        <v>103</v>
      </c>
      <c r="E53" s="22"/>
      <c r="F53" s="94"/>
      <c r="G53" s="95">
        <f t="shared" si="4"/>
        <v>0</v>
      </c>
      <c r="H53" s="94"/>
      <c r="I53" s="95">
        <f t="shared" si="5"/>
        <v>0</v>
      </c>
      <c r="J53" s="94"/>
      <c r="K53" s="95">
        <f t="shared" si="6"/>
        <v>0</v>
      </c>
      <c r="L53" s="94"/>
      <c r="M53" s="95">
        <f t="shared" si="7"/>
        <v>0</v>
      </c>
      <c r="N53" s="94"/>
      <c r="O53" s="95">
        <f t="shared" si="8"/>
        <v>0</v>
      </c>
      <c r="P53" s="94"/>
      <c r="Q53" s="95">
        <f t="shared" si="9"/>
        <v>0</v>
      </c>
      <c r="R53" s="94"/>
      <c r="S53" s="95">
        <f t="shared" si="10"/>
        <v>0</v>
      </c>
      <c r="T53" s="94"/>
      <c r="U53" s="95">
        <f t="shared" si="11"/>
        <v>0</v>
      </c>
      <c r="V53" s="94"/>
      <c r="W53" s="95">
        <f t="shared" si="12"/>
        <v>0</v>
      </c>
      <c r="X53" s="94"/>
      <c r="Y53" s="95">
        <f t="shared" si="13"/>
        <v>0</v>
      </c>
      <c r="Z53" s="94"/>
      <c r="AA53" s="95">
        <f t="shared" si="14"/>
        <v>0</v>
      </c>
      <c r="AB53" s="94"/>
      <c r="AC53" s="95">
        <f t="shared" si="15"/>
        <v>0</v>
      </c>
      <c r="AD53" s="94"/>
      <c r="AE53" s="95">
        <f t="shared" si="16"/>
        <v>0</v>
      </c>
      <c r="AF53" s="94"/>
      <c r="AG53" s="95">
        <f t="shared" si="17"/>
        <v>0</v>
      </c>
      <c r="AH53" s="94"/>
      <c r="AI53" s="95">
        <f t="shared" si="18"/>
        <v>0</v>
      </c>
      <c r="AJ53" s="94"/>
      <c r="AK53" s="95">
        <f t="shared" si="19"/>
        <v>0</v>
      </c>
      <c r="AL53" s="94"/>
      <c r="AM53" s="95">
        <f t="shared" si="20"/>
        <v>0</v>
      </c>
      <c r="AN53" s="94"/>
      <c r="AO53" s="95">
        <f t="shared" si="21"/>
        <v>0</v>
      </c>
      <c r="AP53" s="94"/>
      <c r="AQ53" s="95">
        <f t="shared" si="22"/>
        <v>0</v>
      </c>
      <c r="AR53" s="94"/>
      <c r="AS53" s="95">
        <f t="shared" si="1"/>
        <v>0</v>
      </c>
      <c r="AT53" s="5">
        <f t="shared" si="2"/>
        <v>0</v>
      </c>
      <c r="AU53" s="14">
        <f t="shared" si="3"/>
        <v>0</v>
      </c>
      <c r="AV53" s="99">
        <f t="shared" si="23"/>
        <v>0</v>
      </c>
      <c r="AW53" s="15">
        <f t="shared" si="24"/>
        <v>2</v>
      </c>
      <c r="AX53" s="5">
        <f t="shared" si="25"/>
        <v>0</v>
      </c>
      <c r="AY53" s="79"/>
      <c r="AZ53" s="86"/>
      <c r="BA53" s="86"/>
      <c r="BB53" s="86"/>
      <c r="BC53" s="21"/>
    </row>
    <row r="54" spans="1:74" ht="12.75" customHeight="1" x14ac:dyDescent="0.2">
      <c r="A54" s="3"/>
      <c r="B54" s="5">
        <f t="shared" si="26"/>
        <v>7</v>
      </c>
      <c r="C54" s="137" t="s">
        <v>104</v>
      </c>
      <c r="D54" s="138" t="s">
        <v>104</v>
      </c>
      <c r="E54" s="22"/>
      <c r="F54" s="94"/>
      <c r="G54" s="95">
        <f t="shared" si="4"/>
        <v>0</v>
      </c>
      <c r="H54" s="94"/>
      <c r="I54" s="95">
        <f t="shared" si="5"/>
        <v>0</v>
      </c>
      <c r="J54" s="94"/>
      <c r="K54" s="95">
        <f t="shared" si="6"/>
        <v>0</v>
      </c>
      <c r="L54" s="94"/>
      <c r="M54" s="95">
        <f t="shared" si="7"/>
        <v>0</v>
      </c>
      <c r="N54" s="94"/>
      <c r="O54" s="95">
        <f t="shared" si="8"/>
        <v>0</v>
      </c>
      <c r="P54" s="94"/>
      <c r="Q54" s="95">
        <f t="shared" si="9"/>
        <v>0</v>
      </c>
      <c r="R54" s="94"/>
      <c r="S54" s="95">
        <f t="shared" si="10"/>
        <v>0</v>
      </c>
      <c r="T54" s="94"/>
      <c r="U54" s="95">
        <f t="shared" si="11"/>
        <v>0</v>
      </c>
      <c r="V54" s="94"/>
      <c r="W54" s="95">
        <f t="shared" si="12"/>
        <v>0</v>
      </c>
      <c r="X54" s="94"/>
      <c r="Y54" s="95">
        <f t="shared" si="13"/>
        <v>0</v>
      </c>
      <c r="Z54" s="94"/>
      <c r="AA54" s="95">
        <f t="shared" si="14"/>
        <v>0</v>
      </c>
      <c r="AB54" s="94"/>
      <c r="AC54" s="95">
        <f t="shared" si="15"/>
        <v>0</v>
      </c>
      <c r="AD54" s="94"/>
      <c r="AE54" s="95">
        <f t="shared" si="16"/>
        <v>0</v>
      </c>
      <c r="AF54" s="94"/>
      <c r="AG54" s="95">
        <f t="shared" si="17"/>
        <v>0</v>
      </c>
      <c r="AH54" s="94"/>
      <c r="AI54" s="95">
        <f t="shared" si="18"/>
        <v>0</v>
      </c>
      <c r="AJ54" s="94"/>
      <c r="AK54" s="95">
        <f t="shared" si="19"/>
        <v>0</v>
      </c>
      <c r="AL54" s="94"/>
      <c r="AM54" s="95">
        <f t="shared" si="20"/>
        <v>0</v>
      </c>
      <c r="AN54" s="94"/>
      <c r="AO54" s="95">
        <f t="shared" si="21"/>
        <v>0</v>
      </c>
      <c r="AP54" s="94"/>
      <c r="AQ54" s="95">
        <f t="shared" si="22"/>
        <v>0</v>
      </c>
      <c r="AR54" s="94"/>
      <c r="AS54" s="95">
        <f t="shared" si="1"/>
        <v>0</v>
      </c>
      <c r="AT54" s="5">
        <f t="shared" si="2"/>
        <v>0</v>
      </c>
      <c r="AU54" s="14">
        <f t="shared" si="3"/>
        <v>0</v>
      </c>
      <c r="AV54" s="99">
        <f t="shared" si="23"/>
        <v>0</v>
      </c>
      <c r="AW54" s="15">
        <f t="shared" si="24"/>
        <v>2</v>
      </c>
      <c r="AX54" s="5">
        <f t="shared" si="25"/>
        <v>0</v>
      </c>
      <c r="AY54" s="79"/>
      <c r="AZ54" s="86"/>
      <c r="BA54" s="86"/>
      <c r="BB54" s="86"/>
      <c r="BC54" s="21"/>
    </row>
    <row r="55" spans="1:74" ht="12.75" customHeight="1" x14ac:dyDescent="0.2">
      <c r="A55" s="3"/>
      <c r="B55" s="5">
        <f t="shared" si="26"/>
        <v>8</v>
      </c>
      <c r="C55" s="137" t="s">
        <v>105</v>
      </c>
      <c r="D55" s="138" t="s">
        <v>105</v>
      </c>
      <c r="E55" s="22"/>
      <c r="F55" s="94"/>
      <c r="G55" s="95">
        <f t="shared" si="4"/>
        <v>0</v>
      </c>
      <c r="H55" s="94"/>
      <c r="I55" s="95">
        <f t="shared" si="5"/>
        <v>0</v>
      </c>
      <c r="J55" s="94"/>
      <c r="K55" s="95">
        <f t="shared" si="6"/>
        <v>0</v>
      </c>
      <c r="L55" s="94"/>
      <c r="M55" s="95">
        <f t="shared" si="7"/>
        <v>0</v>
      </c>
      <c r="N55" s="94"/>
      <c r="O55" s="95">
        <f t="shared" si="8"/>
        <v>0</v>
      </c>
      <c r="P55" s="94"/>
      <c r="Q55" s="95">
        <f t="shared" si="9"/>
        <v>0</v>
      </c>
      <c r="R55" s="94"/>
      <c r="S55" s="95">
        <f t="shared" si="10"/>
        <v>0</v>
      </c>
      <c r="T55" s="94"/>
      <c r="U55" s="95">
        <f t="shared" si="11"/>
        <v>0</v>
      </c>
      <c r="V55" s="94"/>
      <c r="W55" s="95">
        <f t="shared" si="12"/>
        <v>0</v>
      </c>
      <c r="X55" s="94"/>
      <c r="Y55" s="95">
        <f t="shared" si="13"/>
        <v>0</v>
      </c>
      <c r="Z55" s="94"/>
      <c r="AA55" s="95">
        <f t="shared" si="14"/>
        <v>0</v>
      </c>
      <c r="AB55" s="94"/>
      <c r="AC55" s="95">
        <f t="shared" si="15"/>
        <v>0</v>
      </c>
      <c r="AD55" s="94"/>
      <c r="AE55" s="95">
        <f t="shared" si="16"/>
        <v>0</v>
      </c>
      <c r="AF55" s="94"/>
      <c r="AG55" s="95">
        <f t="shared" si="17"/>
        <v>0</v>
      </c>
      <c r="AH55" s="94"/>
      <c r="AI55" s="95">
        <f t="shared" si="18"/>
        <v>0</v>
      </c>
      <c r="AJ55" s="94"/>
      <c r="AK55" s="95">
        <f t="shared" si="19"/>
        <v>0</v>
      </c>
      <c r="AL55" s="94"/>
      <c r="AM55" s="95">
        <f t="shared" si="20"/>
        <v>0</v>
      </c>
      <c r="AN55" s="94"/>
      <c r="AO55" s="95">
        <f t="shared" si="21"/>
        <v>0</v>
      </c>
      <c r="AP55" s="94"/>
      <c r="AQ55" s="95">
        <f t="shared" si="22"/>
        <v>0</v>
      </c>
      <c r="AR55" s="94"/>
      <c r="AS55" s="95">
        <f t="shared" si="1"/>
        <v>0</v>
      </c>
      <c r="AT55" s="5">
        <f t="shared" si="2"/>
        <v>0</v>
      </c>
      <c r="AU55" s="14">
        <f t="shared" si="3"/>
        <v>0</v>
      </c>
      <c r="AV55" s="99">
        <f t="shared" si="23"/>
        <v>0</v>
      </c>
      <c r="AW55" s="15">
        <f t="shared" si="24"/>
        <v>2</v>
      </c>
      <c r="AX55" s="5">
        <f t="shared" si="25"/>
        <v>0</v>
      </c>
      <c r="AY55" s="79"/>
      <c r="AZ55" s="86"/>
      <c r="BA55" s="86"/>
      <c r="BB55" s="86"/>
      <c r="BC55" s="21"/>
    </row>
    <row r="56" spans="1:74" ht="12.75" customHeight="1" x14ac:dyDescent="0.2">
      <c r="A56" s="3"/>
      <c r="B56" s="5">
        <f t="shared" si="26"/>
        <v>9</v>
      </c>
      <c r="C56" s="137" t="s">
        <v>106</v>
      </c>
      <c r="D56" s="138" t="s">
        <v>106</v>
      </c>
      <c r="E56" s="22"/>
      <c r="F56" s="94"/>
      <c r="G56" s="95">
        <f t="shared" si="4"/>
        <v>0</v>
      </c>
      <c r="H56" s="94"/>
      <c r="I56" s="95">
        <f t="shared" si="5"/>
        <v>0</v>
      </c>
      <c r="J56" s="94"/>
      <c r="K56" s="95">
        <f t="shared" si="6"/>
        <v>0</v>
      </c>
      <c r="L56" s="94"/>
      <c r="M56" s="95">
        <f t="shared" si="7"/>
        <v>0</v>
      </c>
      <c r="N56" s="94"/>
      <c r="O56" s="95">
        <f t="shared" si="8"/>
        <v>0</v>
      </c>
      <c r="P56" s="94"/>
      <c r="Q56" s="95">
        <f t="shared" si="9"/>
        <v>0</v>
      </c>
      <c r="R56" s="94"/>
      <c r="S56" s="95">
        <f t="shared" si="10"/>
        <v>0</v>
      </c>
      <c r="T56" s="94"/>
      <c r="U56" s="95">
        <f t="shared" si="11"/>
        <v>0</v>
      </c>
      <c r="V56" s="94"/>
      <c r="W56" s="95">
        <f t="shared" si="12"/>
        <v>0</v>
      </c>
      <c r="X56" s="94"/>
      <c r="Y56" s="95">
        <f t="shared" si="13"/>
        <v>0</v>
      </c>
      <c r="Z56" s="94"/>
      <c r="AA56" s="95">
        <f t="shared" si="14"/>
        <v>0</v>
      </c>
      <c r="AB56" s="94"/>
      <c r="AC56" s="95">
        <f t="shared" si="15"/>
        <v>0</v>
      </c>
      <c r="AD56" s="94"/>
      <c r="AE56" s="95">
        <f t="shared" si="16"/>
        <v>0</v>
      </c>
      <c r="AF56" s="94"/>
      <c r="AG56" s="95">
        <f t="shared" si="17"/>
        <v>0</v>
      </c>
      <c r="AH56" s="94"/>
      <c r="AI56" s="95">
        <f t="shared" si="18"/>
        <v>0</v>
      </c>
      <c r="AJ56" s="94"/>
      <c r="AK56" s="95">
        <f t="shared" si="19"/>
        <v>0</v>
      </c>
      <c r="AL56" s="94"/>
      <c r="AM56" s="95">
        <f t="shared" si="20"/>
        <v>0</v>
      </c>
      <c r="AN56" s="94"/>
      <c r="AO56" s="95">
        <f t="shared" si="21"/>
        <v>0</v>
      </c>
      <c r="AP56" s="94"/>
      <c r="AQ56" s="95">
        <f t="shared" si="22"/>
        <v>0</v>
      </c>
      <c r="AR56" s="94"/>
      <c r="AS56" s="95">
        <f t="shared" si="1"/>
        <v>0</v>
      </c>
      <c r="AT56" s="5">
        <f t="shared" si="2"/>
        <v>0</v>
      </c>
      <c r="AU56" s="14">
        <f t="shared" si="3"/>
        <v>0</v>
      </c>
      <c r="AV56" s="99">
        <f t="shared" si="23"/>
        <v>0</v>
      </c>
      <c r="AW56" s="15">
        <f t="shared" si="24"/>
        <v>2</v>
      </c>
      <c r="AX56" s="5">
        <f t="shared" si="25"/>
        <v>0</v>
      </c>
      <c r="AY56" s="79"/>
      <c r="AZ56" s="86"/>
      <c r="BA56" s="86"/>
      <c r="BB56" s="86"/>
      <c r="BC56" s="21"/>
    </row>
    <row r="57" spans="1:74" ht="12.75" customHeight="1" x14ac:dyDescent="0.2">
      <c r="A57" s="3"/>
      <c r="B57" s="5">
        <f t="shared" si="26"/>
        <v>10</v>
      </c>
      <c r="C57" s="137" t="s">
        <v>107</v>
      </c>
      <c r="D57" s="138" t="s">
        <v>107</v>
      </c>
      <c r="E57" s="22"/>
      <c r="F57" s="94"/>
      <c r="G57" s="95">
        <f t="shared" si="4"/>
        <v>0</v>
      </c>
      <c r="H57" s="94"/>
      <c r="I57" s="95">
        <f t="shared" si="5"/>
        <v>0</v>
      </c>
      <c r="J57" s="94"/>
      <c r="K57" s="95">
        <f t="shared" si="6"/>
        <v>0</v>
      </c>
      <c r="L57" s="94"/>
      <c r="M57" s="95">
        <f t="shared" si="7"/>
        <v>0</v>
      </c>
      <c r="N57" s="94"/>
      <c r="O57" s="95">
        <f t="shared" si="8"/>
        <v>0</v>
      </c>
      <c r="P57" s="94"/>
      <c r="Q57" s="95">
        <f t="shared" si="9"/>
        <v>0</v>
      </c>
      <c r="R57" s="94"/>
      <c r="S57" s="95">
        <f t="shared" si="10"/>
        <v>0</v>
      </c>
      <c r="T57" s="94"/>
      <c r="U57" s="95">
        <f t="shared" si="11"/>
        <v>0</v>
      </c>
      <c r="V57" s="94"/>
      <c r="W57" s="95">
        <f t="shared" si="12"/>
        <v>0</v>
      </c>
      <c r="X57" s="94"/>
      <c r="Y57" s="95">
        <f t="shared" si="13"/>
        <v>0</v>
      </c>
      <c r="Z57" s="94"/>
      <c r="AA57" s="95">
        <f t="shared" si="14"/>
        <v>0</v>
      </c>
      <c r="AB57" s="94"/>
      <c r="AC57" s="95">
        <f t="shared" si="15"/>
        <v>0</v>
      </c>
      <c r="AD57" s="94"/>
      <c r="AE57" s="95">
        <f t="shared" si="16"/>
        <v>0</v>
      </c>
      <c r="AF57" s="94"/>
      <c r="AG57" s="95">
        <f t="shared" si="17"/>
        <v>0</v>
      </c>
      <c r="AH57" s="94"/>
      <c r="AI57" s="95">
        <f t="shared" si="18"/>
        <v>0</v>
      </c>
      <c r="AJ57" s="94"/>
      <c r="AK57" s="95">
        <f t="shared" si="19"/>
        <v>0</v>
      </c>
      <c r="AL57" s="94"/>
      <c r="AM57" s="95">
        <f t="shared" si="20"/>
        <v>0</v>
      </c>
      <c r="AN57" s="94"/>
      <c r="AO57" s="95">
        <f t="shared" si="21"/>
        <v>0</v>
      </c>
      <c r="AP57" s="94"/>
      <c r="AQ57" s="95">
        <f t="shared" si="22"/>
        <v>0</v>
      </c>
      <c r="AR57" s="94"/>
      <c r="AS57" s="95">
        <f t="shared" si="1"/>
        <v>0</v>
      </c>
      <c r="AT57" s="5">
        <f t="shared" si="2"/>
        <v>0</v>
      </c>
      <c r="AU57" s="14">
        <f t="shared" si="3"/>
        <v>0</v>
      </c>
      <c r="AV57" s="99">
        <f t="shared" si="23"/>
        <v>0</v>
      </c>
      <c r="AW57" s="15">
        <f t="shared" si="24"/>
        <v>2</v>
      </c>
      <c r="AX57" s="5">
        <f t="shared" si="25"/>
        <v>0</v>
      </c>
      <c r="AY57" s="79"/>
      <c r="AZ57" s="86"/>
      <c r="BA57" s="86"/>
      <c r="BB57" s="86"/>
      <c r="BC57" s="21"/>
    </row>
    <row r="58" spans="1:74" ht="12.75" customHeight="1" x14ac:dyDescent="0.2">
      <c r="A58" s="3"/>
      <c r="B58" s="5">
        <f t="shared" si="26"/>
        <v>11</v>
      </c>
      <c r="C58" s="137" t="s">
        <v>108</v>
      </c>
      <c r="D58" s="138" t="s">
        <v>108</v>
      </c>
      <c r="E58" s="22"/>
      <c r="F58" s="94"/>
      <c r="G58" s="95">
        <f t="shared" si="4"/>
        <v>0</v>
      </c>
      <c r="H58" s="94"/>
      <c r="I58" s="95">
        <f t="shared" si="5"/>
        <v>0</v>
      </c>
      <c r="J58" s="94"/>
      <c r="K58" s="95">
        <f t="shared" si="6"/>
        <v>0</v>
      </c>
      <c r="L58" s="94"/>
      <c r="M58" s="95">
        <f t="shared" si="7"/>
        <v>0</v>
      </c>
      <c r="N58" s="94"/>
      <c r="O58" s="95">
        <f t="shared" si="8"/>
        <v>0</v>
      </c>
      <c r="P58" s="94"/>
      <c r="Q58" s="95">
        <f t="shared" si="9"/>
        <v>0</v>
      </c>
      <c r="R58" s="94"/>
      <c r="S58" s="95">
        <f t="shared" si="10"/>
        <v>0</v>
      </c>
      <c r="T58" s="94"/>
      <c r="U58" s="95">
        <f t="shared" si="11"/>
        <v>0</v>
      </c>
      <c r="V58" s="94"/>
      <c r="W58" s="95">
        <f t="shared" si="12"/>
        <v>0</v>
      </c>
      <c r="X58" s="94"/>
      <c r="Y58" s="95">
        <f t="shared" si="13"/>
        <v>0</v>
      </c>
      <c r="Z58" s="94"/>
      <c r="AA58" s="95">
        <f t="shared" si="14"/>
        <v>0</v>
      </c>
      <c r="AB58" s="94"/>
      <c r="AC58" s="95">
        <f t="shared" si="15"/>
        <v>0</v>
      </c>
      <c r="AD58" s="94"/>
      <c r="AE58" s="95">
        <f t="shared" si="16"/>
        <v>0</v>
      </c>
      <c r="AF58" s="94"/>
      <c r="AG58" s="95">
        <f t="shared" si="17"/>
        <v>0</v>
      </c>
      <c r="AH58" s="94"/>
      <c r="AI58" s="95">
        <f t="shared" si="18"/>
        <v>0</v>
      </c>
      <c r="AJ58" s="94"/>
      <c r="AK58" s="95">
        <f t="shared" si="19"/>
        <v>0</v>
      </c>
      <c r="AL58" s="94"/>
      <c r="AM58" s="95">
        <f t="shared" si="20"/>
        <v>0</v>
      </c>
      <c r="AN58" s="94"/>
      <c r="AO58" s="95">
        <f t="shared" si="21"/>
        <v>0</v>
      </c>
      <c r="AP58" s="94"/>
      <c r="AQ58" s="95">
        <f t="shared" si="22"/>
        <v>0</v>
      </c>
      <c r="AR58" s="94"/>
      <c r="AS58" s="95">
        <f t="shared" si="1"/>
        <v>0</v>
      </c>
      <c r="AT58" s="5">
        <f t="shared" si="2"/>
        <v>0</v>
      </c>
      <c r="AU58" s="14">
        <f t="shared" si="3"/>
        <v>0</v>
      </c>
      <c r="AV58" s="99">
        <f t="shared" si="23"/>
        <v>0</v>
      </c>
      <c r="AW58" s="15">
        <f t="shared" si="24"/>
        <v>2</v>
      </c>
      <c r="AX58" s="5">
        <f t="shared" si="25"/>
        <v>0</v>
      </c>
      <c r="AY58" s="79"/>
      <c r="AZ58" s="86"/>
      <c r="BA58" s="86"/>
      <c r="BB58" s="86"/>
      <c r="BC58" s="21"/>
    </row>
    <row r="59" spans="1:74" ht="12.75" customHeight="1" x14ac:dyDescent="0.2">
      <c r="A59" s="3"/>
      <c r="B59" s="5">
        <f t="shared" si="26"/>
        <v>12</v>
      </c>
      <c r="C59" s="137" t="s">
        <v>109</v>
      </c>
      <c r="D59" s="138" t="s">
        <v>109</v>
      </c>
      <c r="E59" s="22"/>
      <c r="F59" s="94"/>
      <c r="G59" s="95">
        <f t="shared" si="4"/>
        <v>0</v>
      </c>
      <c r="H59" s="94"/>
      <c r="I59" s="95">
        <f t="shared" si="5"/>
        <v>0</v>
      </c>
      <c r="J59" s="94"/>
      <c r="K59" s="95">
        <f t="shared" si="6"/>
        <v>0</v>
      </c>
      <c r="L59" s="94"/>
      <c r="M59" s="95">
        <f t="shared" si="7"/>
        <v>0</v>
      </c>
      <c r="N59" s="94"/>
      <c r="O59" s="95">
        <f t="shared" si="8"/>
        <v>0</v>
      </c>
      <c r="P59" s="94"/>
      <c r="Q59" s="95">
        <f t="shared" si="9"/>
        <v>0</v>
      </c>
      <c r="R59" s="94"/>
      <c r="S59" s="95">
        <f t="shared" si="10"/>
        <v>0</v>
      </c>
      <c r="T59" s="94"/>
      <c r="U59" s="95">
        <f t="shared" si="11"/>
        <v>0</v>
      </c>
      <c r="V59" s="94"/>
      <c r="W59" s="95">
        <f t="shared" si="12"/>
        <v>0</v>
      </c>
      <c r="X59" s="94"/>
      <c r="Y59" s="95">
        <f t="shared" si="13"/>
        <v>0</v>
      </c>
      <c r="Z59" s="94"/>
      <c r="AA59" s="95">
        <f t="shared" si="14"/>
        <v>0</v>
      </c>
      <c r="AB59" s="94"/>
      <c r="AC59" s="95">
        <f t="shared" si="15"/>
        <v>0</v>
      </c>
      <c r="AD59" s="94"/>
      <c r="AE59" s="95">
        <f t="shared" si="16"/>
        <v>0</v>
      </c>
      <c r="AF59" s="94"/>
      <c r="AG59" s="95">
        <f t="shared" si="17"/>
        <v>0</v>
      </c>
      <c r="AH59" s="94"/>
      <c r="AI59" s="95">
        <f t="shared" si="18"/>
        <v>0</v>
      </c>
      <c r="AJ59" s="94"/>
      <c r="AK59" s="95">
        <f t="shared" si="19"/>
        <v>0</v>
      </c>
      <c r="AL59" s="94"/>
      <c r="AM59" s="95">
        <f t="shared" si="20"/>
        <v>0</v>
      </c>
      <c r="AN59" s="94"/>
      <c r="AO59" s="95">
        <f t="shared" si="21"/>
        <v>0</v>
      </c>
      <c r="AP59" s="94"/>
      <c r="AQ59" s="95">
        <f t="shared" si="22"/>
        <v>0</v>
      </c>
      <c r="AR59" s="94"/>
      <c r="AS59" s="95">
        <f t="shared" si="1"/>
        <v>0</v>
      </c>
      <c r="AT59" s="5">
        <f t="shared" si="2"/>
        <v>0</v>
      </c>
      <c r="AU59" s="14">
        <f t="shared" si="3"/>
        <v>0</v>
      </c>
      <c r="AV59" s="99">
        <f t="shared" si="23"/>
        <v>0</v>
      </c>
      <c r="AW59" s="15">
        <f t="shared" si="24"/>
        <v>2</v>
      </c>
      <c r="AX59" s="5">
        <f t="shared" si="25"/>
        <v>0</v>
      </c>
      <c r="AY59" s="79"/>
      <c r="AZ59" s="86"/>
      <c r="BA59" s="86"/>
      <c r="BB59" s="86"/>
      <c r="BC59" s="21"/>
    </row>
    <row r="60" spans="1:74" ht="12.75" customHeight="1" x14ac:dyDescent="0.2">
      <c r="A60" s="3"/>
      <c r="B60" s="5">
        <f t="shared" si="26"/>
        <v>13</v>
      </c>
      <c r="C60" s="137" t="s">
        <v>110</v>
      </c>
      <c r="D60" s="138" t="s">
        <v>110</v>
      </c>
      <c r="E60" s="22"/>
      <c r="F60" s="94"/>
      <c r="G60" s="95">
        <f t="shared" si="4"/>
        <v>0</v>
      </c>
      <c r="H60" s="94"/>
      <c r="I60" s="95">
        <f t="shared" si="5"/>
        <v>0</v>
      </c>
      <c r="J60" s="94"/>
      <c r="K60" s="95">
        <f t="shared" si="6"/>
        <v>0</v>
      </c>
      <c r="L60" s="94"/>
      <c r="M60" s="95">
        <f t="shared" si="7"/>
        <v>0</v>
      </c>
      <c r="N60" s="94"/>
      <c r="O60" s="95">
        <f t="shared" si="8"/>
        <v>0</v>
      </c>
      <c r="P60" s="94"/>
      <c r="Q60" s="95">
        <f t="shared" si="9"/>
        <v>0</v>
      </c>
      <c r="R60" s="94"/>
      <c r="S60" s="95">
        <f t="shared" si="10"/>
        <v>0</v>
      </c>
      <c r="T60" s="94"/>
      <c r="U60" s="95">
        <f t="shared" si="11"/>
        <v>0</v>
      </c>
      <c r="V60" s="94"/>
      <c r="W60" s="95">
        <f t="shared" si="12"/>
        <v>0</v>
      </c>
      <c r="X60" s="94"/>
      <c r="Y60" s="95">
        <f t="shared" si="13"/>
        <v>0</v>
      </c>
      <c r="Z60" s="94"/>
      <c r="AA60" s="95">
        <f t="shared" si="14"/>
        <v>0</v>
      </c>
      <c r="AB60" s="94"/>
      <c r="AC60" s="95">
        <f t="shared" si="15"/>
        <v>0</v>
      </c>
      <c r="AD60" s="94"/>
      <c r="AE60" s="95">
        <f t="shared" si="16"/>
        <v>0</v>
      </c>
      <c r="AF60" s="94"/>
      <c r="AG60" s="95">
        <f t="shared" si="17"/>
        <v>0</v>
      </c>
      <c r="AH60" s="94"/>
      <c r="AI60" s="95">
        <f t="shared" si="18"/>
        <v>0</v>
      </c>
      <c r="AJ60" s="94"/>
      <c r="AK60" s="95">
        <f t="shared" si="19"/>
        <v>0</v>
      </c>
      <c r="AL60" s="94"/>
      <c r="AM60" s="95">
        <f t="shared" si="20"/>
        <v>0</v>
      </c>
      <c r="AN60" s="94"/>
      <c r="AO60" s="95">
        <f t="shared" si="21"/>
        <v>0</v>
      </c>
      <c r="AP60" s="94"/>
      <c r="AQ60" s="95">
        <f t="shared" si="22"/>
        <v>0</v>
      </c>
      <c r="AR60" s="94"/>
      <c r="AS60" s="95">
        <f t="shared" si="1"/>
        <v>0</v>
      </c>
      <c r="AT60" s="5">
        <f t="shared" si="2"/>
        <v>0</v>
      </c>
      <c r="AU60" s="14">
        <f t="shared" si="3"/>
        <v>0</v>
      </c>
      <c r="AV60" s="99">
        <f t="shared" si="23"/>
        <v>0</v>
      </c>
      <c r="AW60" s="15">
        <f t="shared" si="24"/>
        <v>2</v>
      </c>
      <c r="AX60" s="5">
        <f t="shared" si="25"/>
        <v>0</v>
      </c>
      <c r="AY60" s="79"/>
      <c r="AZ60" s="86"/>
      <c r="BA60" s="86"/>
      <c r="BB60" s="86"/>
      <c r="BC60" s="21"/>
    </row>
    <row r="61" spans="1:74" ht="12.75" customHeight="1" x14ac:dyDescent="0.2">
      <c r="A61" s="3"/>
      <c r="B61" s="5">
        <f t="shared" si="26"/>
        <v>14</v>
      </c>
      <c r="C61" s="137" t="s">
        <v>111</v>
      </c>
      <c r="D61" s="138" t="s">
        <v>111</v>
      </c>
      <c r="E61" s="22"/>
      <c r="F61" s="94"/>
      <c r="G61" s="95">
        <f t="shared" si="4"/>
        <v>0</v>
      </c>
      <c r="H61" s="94"/>
      <c r="I61" s="95">
        <f t="shared" si="5"/>
        <v>0</v>
      </c>
      <c r="J61" s="94"/>
      <c r="K61" s="95">
        <f t="shared" si="6"/>
        <v>0</v>
      </c>
      <c r="L61" s="94"/>
      <c r="M61" s="95">
        <f t="shared" si="7"/>
        <v>0</v>
      </c>
      <c r="N61" s="94"/>
      <c r="O61" s="95">
        <f t="shared" si="8"/>
        <v>0</v>
      </c>
      <c r="P61" s="94"/>
      <c r="Q61" s="95">
        <f t="shared" si="9"/>
        <v>0</v>
      </c>
      <c r="R61" s="94"/>
      <c r="S61" s="95">
        <f t="shared" si="10"/>
        <v>0</v>
      </c>
      <c r="T61" s="94"/>
      <c r="U61" s="95">
        <f t="shared" si="11"/>
        <v>0</v>
      </c>
      <c r="V61" s="94"/>
      <c r="W61" s="95">
        <f t="shared" si="12"/>
        <v>0</v>
      </c>
      <c r="X61" s="94"/>
      <c r="Y61" s="95">
        <f t="shared" si="13"/>
        <v>0</v>
      </c>
      <c r="Z61" s="94"/>
      <c r="AA61" s="95">
        <f t="shared" si="14"/>
        <v>0</v>
      </c>
      <c r="AB61" s="94"/>
      <c r="AC61" s="95">
        <f t="shared" si="15"/>
        <v>0</v>
      </c>
      <c r="AD61" s="94"/>
      <c r="AE61" s="95">
        <f t="shared" si="16"/>
        <v>0</v>
      </c>
      <c r="AF61" s="94"/>
      <c r="AG61" s="95">
        <f t="shared" si="17"/>
        <v>0</v>
      </c>
      <c r="AH61" s="94"/>
      <c r="AI61" s="95">
        <f t="shared" si="18"/>
        <v>0</v>
      </c>
      <c r="AJ61" s="94"/>
      <c r="AK61" s="95">
        <f t="shared" si="19"/>
        <v>0</v>
      </c>
      <c r="AL61" s="94"/>
      <c r="AM61" s="95">
        <f t="shared" si="20"/>
        <v>0</v>
      </c>
      <c r="AN61" s="94"/>
      <c r="AO61" s="95">
        <f t="shared" si="21"/>
        <v>0</v>
      </c>
      <c r="AP61" s="94"/>
      <c r="AQ61" s="95">
        <f t="shared" si="22"/>
        <v>0</v>
      </c>
      <c r="AR61" s="94"/>
      <c r="AS61" s="95">
        <f t="shared" si="1"/>
        <v>0</v>
      </c>
      <c r="AT61" s="5">
        <f t="shared" si="2"/>
        <v>0</v>
      </c>
      <c r="AU61" s="14">
        <f t="shared" si="3"/>
        <v>0</v>
      </c>
      <c r="AV61" s="99">
        <f t="shared" si="23"/>
        <v>0</v>
      </c>
      <c r="AW61" s="15">
        <f t="shared" si="24"/>
        <v>2</v>
      </c>
      <c r="AX61" s="5">
        <f t="shared" si="25"/>
        <v>0</v>
      </c>
      <c r="AY61" s="79"/>
      <c r="AZ61" s="86"/>
      <c r="BA61" s="86"/>
      <c r="BB61" s="86"/>
      <c r="BC61" s="21"/>
    </row>
    <row r="62" spans="1:74" ht="12.75" customHeight="1" x14ac:dyDescent="0.2">
      <c r="A62" s="3"/>
      <c r="B62" s="5">
        <f t="shared" si="26"/>
        <v>15</v>
      </c>
      <c r="C62" s="137" t="s">
        <v>112</v>
      </c>
      <c r="D62" s="138" t="s">
        <v>112</v>
      </c>
      <c r="E62" s="22"/>
      <c r="F62" s="94"/>
      <c r="G62" s="95">
        <f t="shared" si="4"/>
        <v>0</v>
      </c>
      <c r="H62" s="94"/>
      <c r="I62" s="95">
        <f t="shared" si="5"/>
        <v>0</v>
      </c>
      <c r="J62" s="94"/>
      <c r="K62" s="95">
        <f t="shared" si="6"/>
        <v>0</v>
      </c>
      <c r="L62" s="94"/>
      <c r="M62" s="95">
        <f t="shared" si="7"/>
        <v>0</v>
      </c>
      <c r="N62" s="94"/>
      <c r="O62" s="95">
        <f t="shared" si="8"/>
        <v>0</v>
      </c>
      <c r="P62" s="94"/>
      <c r="Q62" s="95">
        <f t="shared" si="9"/>
        <v>0</v>
      </c>
      <c r="R62" s="94"/>
      <c r="S62" s="95">
        <f t="shared" si="10"/>
        <v>0</v>
      </c>
      <c r="T62" s="94"/>
      <c r="U62" s="95">
        <f t="shared" si="11"/>
        <v>0</v>
      </c>
      <c r="V62" s="94"/>
      <c r="W62" s="95">
        <f t="shared" si="12"/>
        <v>0</v>
      </c>
      <c r="X62" s="94"/>
      <c r="Y62" s="95">
        <f t="shared" si="13"/>
        <v>0</v>
      </c>
      <c r="Z62" s="94"/>
      <c r="AA62" s="95">
        <f t="shared" si="14"/>
        <v>0</v>
      </c>
      <c r="AB62" s="94"/>
      <c r="AC62" s="95">
        <f t="shared" si="15"/>
        <v>0</v>
      </c>
      <c r="AD62" s="94"/>
      <c r="AE62" s="95">
        <f t="shared" si="16"/>
        <v>0</v>
      </c>
      <c r="AF62" s="94"/>
      <c r="AG62" s="95">
        <f t="shared" si="17"/>
        <v>0</v>
      </c>
      <c r="AH62" s="94"/>
      <c r="AI62" s="95">
        <f t="shared" si="18"/>
        <v>0</v>
      </c>
      <c r="AJ62" s="94"/>
      <c r="AK62" s="95">
        <f t="shared" si="19"/>
        <v>0</v>
      </c>
      <c r="AL62" s="94"/>
      <c r="AM62" s="95">
        <f t="shared" si="20"/>
        <v>0</v>
      </c>
      <c r="AN62" s="94"/>
      <c r="AO62" s="95">
        <f t="shared" si="21"/>
        <v>0</v>
      </c>
      <c r="AP62" s="94"/>
      <c r="AQ62" s="95">
        <f t="shared" si="22"/>
        <v>0</v>
      </c>
      <c r="AR62" s="94"/>
      <c r="AS62" s="95">
        <f t="shared" si="1"/>
        <v>0</v>
      </c>
      <c r="AT62" s="5">
        <f t="shared" si="2"/>
        <v>0</v>
      </c>
      <c r="AU62" s="14">
        <f t="shared" si="3"/>
        <v>0</v>
      </c>
      <c r="AV62" s="99">
        <f t="shared" si="23"/>
        <v>0</v>
      </c>
      <c r="AW62" s="15">
        <f t="shared" si="24"/>
        <v>2</v>
      </c>
      <c r="AX62" s="5">
        <f t="shared" si="25"/>
        <v>0</v>
      </c>
      <c r="AY62" s="79"/>
      <c r="AZ62" s="86"/>
      <c r="BA62" s="86"/>
      <c r="BB62" s="86"/>
      <c r="BC62" s="21"/>
      <c r="BU62" s="104"/>
      <c r="BV62" s="104"/>
    </row>
    <row r="63" spans="1:74" ht="12.75" customHeight="1" x14ac:dyDescent="0.2">
      <c r="A63" s="3"/>
      <c r="B63" s="5">
        <f t="shared" si="26"/>
        <v>16</v>
      </c>
      <c r="C63" s="137" t="s">
        <v>113</v>
      </c>
      <c r="D63" s="138" t="s">
        <v>113</v>
      </c>
      <c r="E63" s="22"/>
      <c r="F63" s="94"/>
      <c r="G63" s="95">
        <f t="shared" si="4"/>
        <v>0</v>
      </c>
      <c r="H63" s="94"/>
      <c r="I63" s="95">
        <f t="shared" si="5"/>
        <v>0</v>
      </c>
      <c r="J63" s="94"/>
      <c r="K63" s="95">
        <f t="shared" si="6"/>
        <v>0</v>
      </c>
      <c r="L63" s="94"/>
      <c r="M63" s="95">
        <f t="shared" si="7"/>
        <v>0</v>
      </c>
      <c r="N63" s="94"/>
      <c r="O63" s="95">
        <f t="shared" si="8"/>
        <v>0</v>
      </c>
      <c r="P63" s="94"/>
      <c r="Q63" s="95">
        <f t="shared" si="9"/>
        <v>0</v>
      </c>
      <c r="R63" s="94"/>
      <c r="S63" s="95">
        <f t="shared" si="10"/>
        <v>0</v>
      </c>
      <c r="T63" s="94"/>
      <c r="U63" s="95">
        <f t="shared" si="11"/>
        <v>0</v>
      </c>
      <c r="V63" s="94"/>
      <c r="W63" s="95">
        <f t="shared" si="12"/>
        <v>0</v>
      </c>
      <c r="X63" s="94"/>
      <c r="Y63" s="95">
        <f t="shared" si="13"/>
        <v>0</v>
      </c>
      <c r="Z63" s="94"/>
      <c r="AA63" s="95">
        <f t="shared" si="14"/>
        <v>0</v>
      </c>
      <c r="AB63" s="94"/>
      <c r="AC63" s="95">
        <f t="shared" si="15"/>
        <v>0</v>
      </c>
      <c r="AD63" s="94"/>
      <c r="AE63" s="95">
        <f t="shared" si="16"/>
        <v>0</v>
      </c>
      <c r="AF63" s="94"/>
      <c r="AG63" s="95">
        <f t="shared" si="17"/>
        <v>0</v>
      </c>
      <c r="AH63" s="94"/>
      <c r="AI63" s="95">
        <f t="shared" si="18"/>
        <v>0</v>
      </c>
      <c r="AJ63" s="94"/>
      <c r="AK63" s="95">
        <f t="shared" si="19"/>
        <v>0</v>
      </c>
      <c r="AL63" s="94"/>
      <c r="AM63" s="95">
        <f t="shared" si="20"/>
        <v>0</v>
      </c>
      <c r="AN63" s="94"/>
      <c r="AO63" s="95">
        <f t="shared" si="21"/>
        <v>0</v>
      </c>
      <c r="AP63" s="94"/>
      <c r="AQ63" s="95">
        <f t="shared" si="22"/>
        <v>0</v>
      </c>
      <c r="AR63" s="94"/>
      <c r="AS63" s="95">
        <f t="shared" si="1"/>
        <v>0</v>
      </c>
      <c r="AT63" s="5">
        <f t="shared" si="2"/>
        <v>0</v>
      </c>
      <c r="AU63" s="14">
        <f t="shared" si="3"/>
        <v>0</v>
      </c>
      <c r="AV63" s="99">
        <f t="shared" si="23"/>
        <v>0</v>
      </c>
      <c r="AW63" s="15">
        <f t="shared" si="24"/>
        <v>2</v>
      </c>
      <c r="AX63" s="5">
        <f t="shared" si="25"/>
        <v>0</v>
      </c>
      <c r="AY63" s="79"/>
      <c r="AZ63" s="86"/>
      <c r="BA63" s="86"/>
      <c r="BB63" s="86"/>
      <c r="BC63" s="21"/>
      <c r="BU63" s="104"/>
      <c r="BV63" s="104"/>
    </row>
    <row r="64" spans="1:74" ht="12.75" customHeight="1" x14ac:dyDescent="0.2">
      <c r="A64" s="3"/>
      <c r="B64" s="5">
        <f t="shared" si="26"/>
        <v>17</v>
      </c>
      <c r="C64" s="137" t="s">
        <v>114</v>
      </c>
      <c r="D64" s="138" t="s">
        <v>114</v>
      </c>
      <c r="E64" s="22"/>
      <c r="F64" s="94"/>
      <c r="G64" s="95">
        <f t="shared" si="4"/>
        <v>0</v>
      </c>
      <c r="H64" s="94"/>
      <c r="I64" s="95">
        <f t="shared" si="5"/>
        <v>0</v>
      </c>
      <c r="J64" s="94"/>
      <c r="K64" s="95">
        <f t="shared" si="6"/>
        <v>0</v>
      </c>
      <c r="L64" s="94"/>
      <c r="M64" s="95">
        <f t="shared" si="7"/>
        <v>0</v>
      </c>
      <c r="N64" s="94"/>
      <c r="O64" s="95">
        <f t="shared" si="8"/>
        <v>0</v>
      </c>
      <c r="P64" s="94"/>
      <c r="Q64" s="95">
        <f t="shared" si="9"/>
        <v>0</v>
      </c>
      <c r="R64" s="94"/>
      <c r="S64" s="95">
        <f t="shared" si="10"/>
        <v>0</v>
      </c>
      <c r="T64" s="94"/>
      <c r="U64" s="95">
        <f t="shared" si="11"/>
        <v>0</v>
      </c>
      <c r="V64" s="94"/>
      <c r="W64" s="95">
        <f t="shared" si="12"/>
        <v>0</v>
      </c>
      <c r="X64" s="94"/>
      <c r="Y64" s="95">
        <f t="shared" si="13"/>
        <v>0</v>
      </c>
      <c r="Z64" s="94"/>
      <c r="AA64" s="95">
        <f t="shared" si="14"/>
        <v>0</v>
      </c>
      <c r="AB64" s="94"/>
      <c r="AC64" s="95">
        <f t="shared" si="15"/>
        <v>0</v>
      </c>
      <c r="AD64" s="94"/>
      <c r="AE64" s="95">
        <f t="shared" si="16"/>
        <v>0</v>
      </c>
      <c r="AF64" s="94"/>
      <c r="AG64" s="95">
        <f t="shared" si="17"/>
        <v>0</v>
      </c>
      <c r="AH64" s="94"/>
      <c r="AI64" s="95">
        <f t="shared" si="18"/>
        <v>0</v>
      </c>
      <c r="AJ64" s="94"/>
      <c r="AK64" s="95">
        <f t="shared" si="19"/>
        <v>0</v>
      </c>
      <c r="AL64" s="94"/>
      <c r="AM64" s="95">
        <f t="shared" si="20"/>
        <v>0</v>
      </c>
      <c r="AN64" s="94"/>
      <c r="AO64" s="95">
        <f t="shared" si="21"/>
        <v>0</v>
      </c>
      <c r="AP64" s="94"/>
      <c r="AQ64" s="95">
        <f t="shared" si="22"/>
        <v>0</v>
      </c>
      <c r="AR64" s="94"/>
      <c r="AS64" s="95">
        <f t="shared" si="1"/>
        <v>0</v>
      </c>
      <c r="AT64" s="5">
        <f t="shared" si="2"/>
        <v>0</v>
      </c>
      <c r="AU64" s="14">
        <f t="shared" si="3"/>
        <v>0</v>
      </c>
      <c r="AV64" s="99">
        <f t="shared" si="23"/>
        <v>0</v>
      </c>
      <c r="AW64" s="15">
        <f t="shared" si="24"/>
        <v>2</v>
      </c>
      <c r="AX64" s="5">
        <f t="shared" si="25"/>
        <v>0</v>
      </c>
      <c r="AY64" s="79"/>
      <c r="AZ64" s="86"/>
      <c r="BA64" s="86"/>
      <c r="BB64" s="86"/>
      <c r="BC64" s="21"/>
      <c r="BU64" s="104"/>
      <c r="BV64" s="104"/>
    </row>
    <row r="65" spans="1:74" ht="12.75" customHeight="1" x14ac:dyDescent="0.2">
      <c r="A65" s="3"/>
      <c r="B65" s="5">
        <f t="shared" si="26"/>
        <v>18</v>
      </c>
      <c r="C65" s="137" t="s">
        <v>115</v>
      </c>
      <c r="D65" s="138" t="s">
        <v>115</v>
      </c>
      <c r="E65" s="22"/>
      <c r="F65" s="94"/>
      <c r="G65" s="95">
        <f t="shared" si="4"/>
        <v>0</v>
      </c>
      <c r="H65" s="94"/>
      <c r="I65" s="95">
        <f t="shared" si="5"/>
        <v>0</v>
      </c>
      <c r="J65" s="94"/>
      <c r="K65" s="95">
        <f t="shared" si="6"/>
        <v>0</v>
      </c>
      <c r="L65" s="94"/>
      <c r="M65" s="95">
        <f t="shared" si="7"/>
        <v>0</v>
      </c>
      <c r="N65" s="94"/>
      <c r="O65" s="95">
        <f t="shared" si="8"/>
        <v>0</v>
      </c>
      <c r="P65" s="94"/>
      <c r="Q65" s="95">
        <f t="shared" si="9"/>
        <v>0</v>
      </c>
      <c r="R65" s="94"/>
      <c r="S65" s="95">
        <f t="shared" si="10"/>
        <v>0</v>
      </c>
      <c r="T65" s="94"/>
      <c r="U65" s="95">
        <f t="shared" si="11"/>
        <v>0</v>
      </c>
      <c r="V65" s="94"/>
      <c r="W65" s="95">
        <f t="shared" si="12"/>
        <v>0</v>
      </c>
      <c r="X65" s="94"/>
      <c r="Y65" s="95">
        <f t="shared" si="13"/>
        <v>0</v>
      </c>
      <c r="Z65" s="94"/>
      <c r="AA65" s="95">
        <f t="shared" si="14"/>
        <v>0</v>
      </c>
      <c r="AB65" s="94"/>
      <c r="AC65" s="95">
        <f t="shared" si="15"/>
        <v>0</v>
      </c>
      <c r="AD65" s="94"/>
      <c r="AE65" s="95">
        <f t="shared" si="16"/>
        <v>0</v>
      </c>
      <c r="AF65" s="94"/>
      <c r="AG65" s="95">
        <f t="shared" si="17"/>
        <v>0</v>
      </c>
      <c r="AH65" s="94"/>
      <c r="AI65" s="95">
        <f t="shared" si="18"/>
        <v>0</v>
      </c>
      <c r="AJ65" s="94"/>
      <c r="AK65" s="95">
        <f t="shared" si="19"/>
        <v>0</v>
      </c>
      <c r="AL65" s="94"/>
      <c r="AM65" s="95">
        <f t="shared" si="20"/>
        <v>0</v>
      </c>
      <c r="AN65" s="94"/>
      <c r="AO65" s="95">
        <f t="shared" si="21"/>
        <v>0</v>
      </c>
      <c r="AP65" s="94"/>
      <c r="AQ65" s="95">
        <f t="shared" si="22"/>
        <v>0</v>
      </c>
      <c r="AR65" s="94"/>
      <c r="AS65" s="95">
        <f t="shared" si="1"/>
        <v>0</v>
      </c>
      <c r="AT65" s="5">
        <f t="shared" si="2"/>
        <v>0</v>
      </c>
      <c r="AU65" s="14">
        <f t="shared" si="3"/>
        <v>0</v>
      </c>
      <c r="AV65" s="99">
        <f t="shared" si="23"/>
        <v>0</v>
      </c>
      <c r="AW65" s="15">
        <f t="shared" si="24"/>
        <v>2</v>
      </c>
      <c r="AX65" s="5">
        <f t="shared" si="25"/>
        <v>0</v>
      </c>
      <c r="AY65" s="79"/>
      <c r="AZ65" s="86"/>
      <c r="BA65" s="86"/>
      <c r="BB65" s="86"/>
      <c r="BC65" s="21"/>
      <c r="BU65" s="104"/>
      <c r="BV65" s="104"/>
    </row>
    <row r="66" spans="1:74" ht="12.75" customHeight="1" x14ac:dyDescent="0.2">
      <c r="A66" s="3"/>
      <c r="B66" s="5">
        <f t="shared" si="26"/>
        <v>19</v>
      </c>
      <c r="C66" s="137" t="s">
        <v>116</v>
      </c>
      <c r="D66" s="138" t="s">
        <v>116</v>
      </c>
      <c r="E66" s="22"/>
      <c r="F66" s="94"/>
      <c r="G66" s="95">
        <f t="shared" si="4"/>
        <v>0</v>
      </c>
      <c r="H66" s="94"/>
      <c r="I66" s="95">
        <f t="shared" si="5"/>
        <v>0</v>
      </c>
      <c r="J66" s="94"/>
      <c r="K66" s="95">
        <f t="shared" si="6"/>
        <v>0</v>
      </c>
      <c r="L66" s="94"/>
      <c r="M66" s="95">
        <f t="shared" si="7"/>
        <v>0</v>
      </c>
      <c r="N66" s="94"/>
      <c r="O66" s="95">
        <f t="shared" si="8"/>
        <v>0</v>
      </c>
      <c r="P66" s="94"/>
      <c r="Q66" s="95">
        <f t="shared" si="9"/>
        <v>0</v>
      </c>
      <c r="R66" s="94"/>
      <c r="S66" s="95">
        <f t="shared" si="10"/>
        <v>0</v>
      </c>
      <c r="T66" s="94"/>
      <c r="U66" s="95">
        <f t="shared" si="11"/>
        <v>0</v>
      </c>
      <c r="V66" s="94"/>
      <c r="W66" s="95">
        <f t="shared" si="12"/>
        <v>0</v>
      </c>
      <c r="X66" s="94"/>
      <c r="Y66" s="95">
        <f t="shared" si="13"/>
        <v>0</v>
      </c>
      <c r="Z66" s="94"/>
      <c r="AA66" s="95">
        <f t="shared" si="14"/>
        <v>0</v>
      </c>
      <c r="AB66" s="94"/>
      <c r="AC66" s="95">
        <f t="shared" si="15"/>
        <v>0</v>
      </c>
      <c r="AD66" s="94"/>
      <c r="AE66" s="95">
        <f t="shared" si="16"/>
        <v>0</v>
      </c>
      <c r="AF66" s="94"/>
      <c r="AG66" s="95">
        <f t="shared" si="17"/>
        <v>0</v>
      </c>
      <c r="AH66" s="94"/>
      <c r="AI66" s="95">
        <f t="shared" si="18"/>
        <v>0</v>
      </c>
      <c r="AJ66" s="94"/>
      <c r="AK66" s="95">
        <f t="shared" si="19"/>
        <v>0</v>
      </c>
      <c r="AL66" s="94"/>
      <c r="AM66" s="95">
        <f t="shared" si="20"/>
        <v>0</v>
      </c>
      <c r="AN66" s="94"/>
      <c r="AO66" s="95">
        <f t="shared" si="21"/>
        <v>0</v>
      </c>
      <c r="AP66" s="94"/>
      <c r="AQ66" s="95">
        <f t="shared" si="22"/>
        <v>0</v>
      </c>
      <c r="AR66" s="94"/>
      <c r="AS66" s="95">
        <f t="shared" si="1"/>
        <v>0</v>
      </c>
      <c r="AT66" s="5">
        <f t="shared" si="2"/>
        <v>0</v>
      </c>
      <c r="AU66" s="14">
        <f t="shared" si="3"/>
        <v>0</v>
      </c>
      <c r="AV66" s="99">
        <f t="shared" si="23"/>
        <v>0</v>
      </c>
      <c r="AW66" s="15">
        <f t="shared" si="24"/>
        <v>2</v>
      </c>
      <c r="AX66" s="5">
        <f t="shared" si="25"/>
        <v>0</v>
      </c>
      <c r="AY66" s="79"/>
      <c r="AZ66" s="86"/>
      <c r="BA66" s="86"/>
      <c r="BB66" s="86"/>
      <c r="BC66" s="21"/>
      <c r="BU66" s="104"/>
      <c r="BV66" s="104"/>
    </row>
    <row r="67" spans="1:74" ht="12.75" customHeight="1" x14ac:dyDescent="0.2">
      <c r="A67" s="3"/>
      <c r="B67" s="5">
        <f t="shared" si="26"/>
        <v>20</v>
      </c>
      <c r="C67" s="137" t="s">
        <v>117</v>
      </c>
      <c r="D67" s="138" t="s">
        <v>117</v>
      </c>
      <c r="E67" s="22"/>
      <c r="F67" s="94"/>
      <c r="G67" s="95">
        <f t="shared" si="4"/>
        <v>0</v>
      </c>
      <c r="H67" s="94"/>
      <c r="I67" s="95">
        <f t="shared" si="5"/>
        <v>0</v>
      </c>
      <c r="J67" s="94"/>
      <c r="K67" s="95">
        <f t="shared" si="6"/>
        <v>0</v>
      </c>
      <c r="L67" s="94"/>
      <c r="M67" s="95">
        <f t="shared" si="7"/>
        <v>0</v>
      </c>
      <c r="N67" s="94"/>
      <c r="O67" s="95">
        <f t="shared" si="8"/>
        <v>0</v>
      </c>
      <c r="P67" s="94"/>
      <c r="Q67" s="95">
        <f t="shared" si="9"/>
        <v>0</v>
      </c>
      <c r="R67" s="94"/>
      <c r="S67" s="95">
        <f t="shared" si="10"/>
        <v>0</v>
      </c>
      <c r="T67" s="94"/>
      <c r="U67" s="95">
        <f t="shared" si="11"/>
        <v>0</v>
      </c>
      <c r="V67" s="94"/>
      <c r="W67" s="95">
        <f t="shared" si="12"/>
        <v>0</v>
      </c>
      <c r="X67" s="94"/>
      <c r="Y67" s="95">
        <f t="shared" si="13"/>
        <v>0</v>
      </c>
      <c r="Z67" s="94"/>
      <c r="AA67" s="95">
        <f t="shared" si="14"/>
        <v>0</v>
      </c>
      <c r="AB67" s="94"/>
      <c r="AC67" s="95">
        <f t="shared" si="15"/>
        <v>0</v>
      </c>
      <c r="AD67" s="94"/>
      <c r="AE67" s="95">
        <f t="shared" si="16"/>
        <v>0</v>
      </c>
      <c r="AF67" s="94"/>
      <c r="AG67" s="95">
        <f t="shared" si="17"/>
        <v>0</v>
      </c>
      <c r="AH67" s="94"/>
      <c r="AI67" s="95">
        <f t="shared" si="18"/>
        <v>0</v>
      </c>
      <c r="AJ67" s="94"/>
      <c r="AK67" s="95">
        <f t="shared" si="19"/>
        <v>0</v>
      </c>
      <c r="AL67" s="94"/>
      <c r="AM67" s="95">
        <f t="shared" si="20"/>
        <v>0</v>
      </c>
      <c r="AN67" s="94"/>
      <c r="AO67" s="95">
        <f t="shared" si="21"/>
        <v>0</v>
      </c>
      <c r="AP67" s="94"/>
      <c r="AQ67" s="95">
        <f t="shared" si="22"/>
        <v>0</v>
      </c>
      <c r="AR67" s="94"/>
      <c r="AS67" s="95">
        <f t="shared" si="1"/>
        <v>0</v>
      </c>
      <c r="AT67" s="5">
        <f t="shared" si="2"/>
        <v>0</v>
      </c>
      <c r="AU67" s="14">
        <f t="shared" si="3"/>
        <v>0</v>
      </c>
      <c r="AV67" s="99">
        <f t="shared" si="23"/>
        <v>0</v>
      </c>
      <c r="AW67" s="15">
        <f t="shared" si="24"/>
        <v>2</v>
      </c>
      <c r="AX67" s="5">
        <f t="shared" si="25"/>
        <v>0</v>
      </c>
      <c r="AY67" s="79"/>
      <c r="AZ67" s="86"/>
      <c r="BA67" s="86"/>
      <c r="BB67" s="86"/>
      <c r="BC67" s="21"/>
      <c r="BU67" s="104"/>
      <c r="BV67" s="104"/>
    </row>
    <row r="68" spans="1:74" ht="12.75" customHeight="1" x14ac:dyDescent="0.2">
      <c r="A68" s="3"/>
      <c r="B68" s="5">
        <f t="shared" si="26"/>
        <v>21</v>
      </c>
      <c r="C68" s="137" t="s">
        <v>118</v>
      </c>
      <c r="D68" s="138" t="s">
        <v>118</v>
      </c>
      <c r="E68" s="22"/>
      <c r="F68" s="94"/>
      <c r="G68" s="95">
        <f t="shared" si="4"/>
        <v>0</v>
      </c>
      <c r="H68" s="94"/>
      <c r="I68" s="95">
        <f t="shared" si="5"/>
        <v>0</v>
      </c>
      <c r="J68" s="94"/>
      <c r="K68" s="95">
        <f t="shared" si="6"/>
        <v>0</v>
      </c>
      <c r="L68" s="94"/>
      <c r="M68" s="95">
        <f t="shared" si="7"/>
        <v>0</v>
      </c>
      <c r="N68" s="94"/>
      <c r="O68" s="95">
        <f t="shared" si="8"/>
        <v>0</v>
      </c>
      <c r="P68" s="94"/>
      <c r="Q68" s="95">
        <f t="shared" si="9"/>
        <v>0</v>
      </c>
      <c r="R68" s="94"/>
      <c r="S68" s="95">
        <f t="shared" si="10"/>
        <v>0</v>
      </c>
      <c r="T68" s="94"/>
      <c r="U68" s="95">
        <f t="shared" si="11"/>
        <v>0</v>
      </c>
      <c r="V68" s="94"/>
      <c r="W68" s="95">
        <f t="shared" si="12"/>
        <v>0</v>
      </c>
      <c r="X68" s="94"/>
      <c r="Y68" s="95">
        <f t="shared" si="13"/>
        <v>0</v>
      </c>
      <c r="Z68" s="94"/>
      <c r="AA68" s="95">
        <f t="shared" si="14"/>
        <v>0</v>
      </c>
      <c r="AB68" s="94"/>
      <c r="AC68" s="95">
        <f t="shared" si="15"/>
        <v>0</v>
      </c>
      <c r="AD68" s="94"/>
      <c r="AE68" s="95">
        <f t="shared" si="16"/>
        <v>0</v>
      </c>
      <c r="AF68" s="94"/>
      <c r="AG68" s="95">
        <f t="shared" si="17"/>
        <v>0</v>
      </c>
      <c r="AH68" s="94"/>
      <c r="AI68" s="95">
        <f t="shared" si="18"/>
        <v>0</v>
      </c>
      <c r="AJ68" s="94"/>
      <c r="AK68" s="95">
        <f t="shared" si="19"/>
        <v>0</v>
      </c>
      <c r="AL68" s="94"/>
      <c r="AM68" s="95">
        <f t="shared" si="20"/>
        <v>0</v>
      </c>
      <c r="AN68" s="94"/>
      <c r="AO68" s="95">
        <f t="shared" si="21"/>
        <v>0</v>
      </c>
      <c r="AP68" s="94"/>
      <c r="AQ68" s="95">
        <f t="shared" si="22"/>
        <v>0</v>
      </c>
      <c r="AR68" s="94"/>
      <c r="AS68" s="95">
        <f t="shared" si="1"/>
        <v>0</v>
      </c>
      <c r="AT68" s="5">
        <f t="shared" si="2"/>
        <v>0</v>
      </c>
      <c r="AU68" s="14">
        <f t="shared" si="3"/>
        <v>0</v>
      </c>
      <c r="AV68" s="99">
        <f t="shared" si="23"/>
        <v>0</v>
      </c>
      <c r="AW68" s="15">
        <f t="shared" si="24"/>
        <v>2</v>
      </c>
      <c r="AX68" s="5">
        <f t="shared" si="25"/>
        <v>0</v>
      </c>
      <c r="AY68" s="79"/>
      <c r="AZ68" s="86"/>
      <c r="BA68" s="86"/>
      <c r="BB68" s="86"/>
      <c r="BC68" s="21"/>
      <c r="BS68" s="108"/>
      <c r="BT68" s="48"/>
      <c r="BU68" s="104"/>
      <c r="BV68" s="104"/>
    </row>
    <row r="69" spans="1:74" ht="12.75" customHeight="1" thickBot="1" x14ac:dyDescent="0.25">
      <c r="A69" s="3"/>
      <c r="B69" s="5">
        <f t="shared" si="26"/>
        <v>22</v>
      </c>
      <c r="C69" s="137" t="s">
        <v>119</v>
      </c>
      <c r="D69" s="138" t="s">
        <v>119</v>
      </c>
      <c r="E69" s="22"/>
      <c r="F69" s="94"/>
      <c r="G69" s="95">
        <f>IF(F69=$F$45,$F$46,0)</f>
        <v>0</v>
      </c>
      <c r="H69" s="94"/>
      <c r="I69" s="95">
        <f>IF(H69=$H$45,$H$46,0)</f>
        <v>0</v>
      </c>
      <c r="J69" s="94"/>
      <c r="K69" s="95">
        <f>IF(J69=$J$45,$J$46,0)</f>
        <v>0</v>
      </c>
      <c r="L69" s="94"/>
      <c r="M69" s="95">
        <f>IF(L69=$L$45,$L$46,0)</f>
        <v>0</v>
      </c>
      <c r="N69" s="94"/>
      <c r="O69" s="95">
        <f>IF(N69=$N$45,$N$46,0)</f>
        <v>0</v>
      </c>
      <c r="P69" s="94"/>
      <c r="Q69" s="95">
        <f>IF(P69=$P$45,$P$46,0)</f>
        <v>0</v>
      </c>
      <c r="R69" s="94"/>
      <c r="S69" s="95">
        <f>IF(R69=$R$45,$R$46,0)</f>
        <v>0</v>
      </c>
      <c r="T69" s="94"/>
      <c r="U69" s="95">
        <f>IF(T69=$T$45,$T$46,0)</f>
        <v>0</v>
      </c>
      <c r="V69" s="94"/>
      <c r="W69" s="95">
        <f>IF(V69=$V$45,$V$46,0)</f>
        <v>0</v>
      </c>
      <c r="X69" s="94"/>
      <c r="Y69" s="95">
        <f>IF(X69=$X$45,$X$46,0)</f>
        <v>0</v>
      </c>
      <c r="Z69" s="94"/>
      <c r="AA69" s="95">
        <f>IF(Z69=$Z$45,$Z$46,0)</f>
        <v>0</v>
      </c>
      <c r="AB69" s="94"/>
      <c r="AC69" s="95">
        <f>IF(AB69=$AB$45,$AB$46,0)</f>
        <v>0</v>
      </c>
      <c r="AD69" s="94"/>
      <c r="AE69" s="95">
        <f>IF(AD69=$AD$45,$AD$46,0)</f>
        <v>0</v>
      </c>
      <c r="AF69" s="94"/>
      <c r="AG69" s="95">
        <f>IF(AF69=$AF$45,$AF$46,0)</f>
        <v>0</v>
      </c>
      <c r="AH69" s="94"/>
      <c r="AI69" s="95">
        <f>IF(AH69=$AH$45,$AH$46,0)</f>
        <v>0</v>
      </c>
      <c r="AJ69" s="94"/>
      <c r="AK69" s="95">
        <f>IF(AJ69=$AJ$45,$AJ$46,0)</f>
        <v>0</v>
      </c>
      <c r="AL69" s="94"/>
      <c r="AM69" s="95">
        <f>IF(AL69=$AL$45,$AL$46,0)</f>
        <v>0</v>
      </c>
      <c r="AN69" s="94"/>
      <c r="AO69" s="95">
        <f>IF(AN69=$AN$45,$AN$46,0)</f>
        <v>0</v>
      </c>
      <c r="AP69" s="94"/>
      <c r="AQ69" s="95">
        <f>IF(AP69=$AP$45,$AP$46,0)</f>
        <v>0</v>
      </c>
      <c r="AR69" s="94"/>
      <c r="AS69" s="95">
        <f t="shared" si="1"/>
        <v>0</v>
      </c>
      <c r="AT69" s="5">
        <f t="shared" si="2"/>
        <v>0</v>
      </c>
      <c r="AU69" s="14">
        <f t="shared" si="3"/>
        <v>0</v>
      </c>
      <c r="AV69" s="99">
        <f t="shared" si="23"/>
        <v>0</v>
      </c>
      <c r="AW69" s="15">
        <f t="shared" si="24"/>
        <v>2</v>
      </c>
      <c r="AX69" s="5">
        <f t="shared" si="25"/>
        <v>0</v>
      </c>
      <c r="AY69" s="79"/>
      <c r="AZ69" s="86"/>
      <c r="BA69" s="86"/>
      <c r="BB69" s="86"/>
      <c r="BC69" s="21"/>
      <c r="BS69" s="108"/>
      <c r="BT69" s="110"/>
    </row>
    <row r="70" spans="1:74" ht="12.75" customHeight="1" x14ac:dyDescent="0.2">
      <c r="A70" s="3"/>
      <c r="B70" s="5">
        <f t="shared" si="26"/>
        <v>23</v>
      </c>
      <c r="C70" s="137" t="s">
        <v>120</v>
      </c>
      <c r="D70" s="138" t="s">
        <v>120</v>
      </c>
      <c r="E70" s="22"/>
      <c r="F70" s="94"/>
      <c r="G70" s="95">
        <f>IF(F70=$F$45,$F$46,0)</f>
        <v>0</v>
      </c>
      <c r="H70" s="94"/>
      <c r="I70" s="95">
        <f>IF(H70=$H$45,$H$46,0)</f>
        <v>0</v>
      </c>
      <c r="J70" s="94"/>
      <c r="K70" s="95">
        <f>IF(J70=$J$45,$J$46,0)</f>
        <v>0</v>
      </c>
      <c r="L70" s="94"/>
      <c r="M70" s="95">
        <f>IF(L70=$L$45,$L$46,0)</f>
        <v>0</v>
      </c>
      <c r="N70" s="94"/>
      <c r="O70" s="95">
        <f>IF(N70=$N$45,$N$46,0)</f>
        <v>0</v>
      </c>
      <c r="P70" s="94"/>
      <c r="Q70" s="95">
        <f>IF(P70=$P$45,$P$46,0)</f>
        <v>0</v>
      </c>
      <c r="R70" s="94"/>
      <c r="S70" s="95">
        <f>IF(R70=$R$45,$R$46,0)</f>
        <v>0</v>
      </c>
      <c r="T70" s="94"/>
      <c r="U70" s="95">
        <f>IF(T70=$T$45,$T$46,0)</f>
        <v>0</v>
      </c>
      <c r="V70" s="94"/>
      <c r="W70" s="95">
        <f>IF(V70=$V$45,$V$46,0)</f>
        <v>0</v>
      </c>
      <c r="X70" s="94"/>
      <c r="Y70" s="95">
        <f>IF(X70=$X$45,$X$46,0)</f>
        <v>0</v>
      </c>
      <c r="Z70" s="94"/>
      <c r="AA70" s="95">
        <f>IF(Z70=$Z$45,$Z$46,0)</f>
        <v>0</v>
      </c>
      <c r="AB70" s="94"/>
      <c r="AC70" s="95">
        <f>IF(AB70=$AB$45,$AB$46,0)</f>
        <v>0</v>
      </c>
      <c r="AD70" s="94"/>
      <c r="AE70" s="95">
        <f>IF(AD70=$AD$45,$AD$46,0)</f>
        <v>0</v>
      </c>
      <c r="AF70" s="94"/>
      <c r="AG70" s="95">
        <f>IF(AF70=$AF$45,$AF$46,0)</f>
        <v>0</v>
      </c>
      <c r="AH70" s="94"/>
      <c r="AI70" s="95">
        <f>IF(AH70=$AH$45,$AH$46,0)</f>
        <v>0</v>
      </c>
      <c r="AJ70" s="94"/>
      <c r="AK70" s="95">
        <f>IF(AJ70=$AJ$45,$AJ$46,0)</f>
        <v>0</v>
      </c>
      <c r="AL70" s="94"/>
      <c r="AM70" s="95">
        <f>IF(AL70=$AL$45,$AL$46,0)</f>
        <v>0</v>
      </c>
      <c r="AN70" s="94"/>
      <c r="AO70" s="95">
        <f>IF(AN70=$AN$45,$AN$46,0)</f>
        <v>0</v>
      </c>
      <c r="AP70" s="94"/>
      <c r="AQ70" s="95">
        <f>IF(AP70=$AP$45,$AP$46,0)</f>
        <v>0</v>
      </c>
      <c r="AR70" s="94"/>
      <c r="AS70" s="95">
        <f t="shared" si="1"/>
        <v>0</v>
      </c>
      <c r="AT70" s="5">
        <f t="shared" si="2"/>
        <v>0</v>
      </c>
      <c r="AU70" s="14">
        <f t="shared" si="3"/>
        <v>0</v>
      </c>
      <c r="AV70" s="99">
        <f t="shared" si="23"/>
        <v>0</v>
      </c>
      <c r="AW70" s="15">
        <f t="shared" si="24"/>
        <v>2</v>
      </c>
      <c r="AX70" s="5">
        <f t="shared" si="25"/>
        <v>0</v>
      </c>
      <c r="AY70" s="79"/>
      <c r="AZ70" s="86"/>
      <c r="BA70" s="86"/>
      <c r="BB70" s="86"/>
      <c r="BC70" s="21"/>
      <c r="BS70" s="106" t="s">
        <v>8</v>
      </c>
      <c r="BT70" s="105" t="s">
        <v>34</v>
      </c>
    </row>
    <row r="71" spans="1:74" ht="12.75" customHeight="1" x14ac:dyDescent="0.2">
      <c r="A71" s="3"/>
      <c r="B71" s="5">
        <f t="shared" si="26"/>
        <v>24</v>
      </c>
      <c r="C71" s="137" t="s">
        <v>121</v>
      </c>
      <c r="D71" s="138" t="s">
        <v>121</v>
      </c>
      <c r="E71" s="22"/>
      <c r="F71" s="94"/>
      <c r="G71" s="95">
        <f t="shared" ref="G71:G90" si="27">IF(F71=$F$45,$F$46,0)</f>
        <v>0</v>
      </c>
      <c r="H71" s="94"/>
      <c r="I71" s="95">
        <f t="shared" ref="I71:I90" si="28">IF(H71=$H$45,$H$46,0)</f>
        <v>0</v>
      </c>
      <c r="J71" s="94"/>
      <c r="K71" s="95">
        <f t="shared" ref="K71:K90" si="29">IF(J71=$J$45,$J$46,0)</f>
        <v>0</v>
      </c>
      <c r="L71" s="94"/>
      <c r="M71" s="95">
        <f t="shared" ref="M71:M90" si="30">IF(L71=$L$45,$L$46,0)</f>
        <v>0</v>
      </c>
      <c r="N71" s="94"/>
      <c r="O71" s="95">
        <f t="shared" ref="O71:O90" si="31">IF(N71=$N$45,$N$46,0)</f>
        <v>0</v>
      </c>
      <c r="P71" s="94"/>
      <c r="Q71" s="95">
        <f t="shared" ref="Q71:Q90" si="32">IF(P71=$P$45,$P$46,0)</f>
        <v>0</v>
      </c>
      <c r="R71" s="94"/>
      <c r="S71" s="95">
        <f t="shared" ref="S71:S90" si="33">IF(R71=$R$45,$R$46,0)</f>
        <v>0</v>
      </c>
      <c r="T71" s="94"/>
      <c r="U71" s="95">
        <f t="shared" ref="U71:U90" si="34">IF(T71=$T$45,$T$46,0)</f>
        <v>0</v>
      </c>
      <c r="V71" s="94"/>
      <c r="W71" s="95">
        <f t="shared" ref="W71:W90" si="35">IF(V71=$V$45,$V$46,0)</f>
        <v>0</v>
      </c>
      <c r="X71" s="94"/>
      <c r="Y71" s="95">
        <f t="shared" ref="Y71:Y90" si="36">IF(X71=$X$45,$X$46,0)</f>
        <v>0</v>
      </c>
      <c r="Z71" s="94"/>
      <c r="AA71" s="95">
        <f t="shared" ref="AA71:AA90" si="37">IF(Z71=$Z$45,$Z$46,0)</f>
        <v>0</v>
      </c>
      <c r="AB71" s="94"/>
      <c r="AC71" s="95">
        <f t="shared" ref="AC71:AC90" si="38">IF(AB71=$AB$45,$AB$46,0)</f>
        <v>0</v>
      </c>
      <c r="AD71" s="94"/>
      <c r="AE71" s="95">
        <f t="shared" ref="AE71:AE90" si="39">IF(AD71=$AD$45,$AD$46,0)</f>
        <v>0</v>
      </c>
      <c r="AF71" s="94"/>
      <c r="AG71" s="95">
        <f t="shared" ref="AG71:AG90" si="40">IF(AF71=$AF$45,$AF$46,0)</f>
        <v>0</v>
      </c>
      <c r="AH71" s="94"/>
      <c r="AI71" s="95">
        <f t="shared" ref="AI71:AI90" si="41">IF(AH71=$AH$45,$AH$46,0)</f>
        <v>0</v>
      </c>
      <c r="AJ71" s="94"/>
      <c r="AK71" s="95">
        <f t="shared" ref="AK71:AK90" si="42">IF(AJ71=$AJ$45,$AJ$46,0)</f>
        <v>0</v>
      </c>
      <c r="AL71" s="94"/>
      <c r="AM71" s="95">
        <f t="shared" ref="AM71:AM90" si="43">IF(AL71=$AL$45,$AL$46,0)</f>
        <v>0</v>
      </c>
      <c r="AN71" s="94"/>
      <c r="AO71" s="95">
        <f t="shared" ref="AO71:AO90" si="44">IF(AN71=$AN$45,$AN$46,0)</f>
        <v>0</v>
      </c>
      <c r="AP71" s="94"/>
      <c r="AQ71" s="95">
        <f t="shared" ref="AQ71:AQ90" si="45">IF(AP71=$AP$45,$AP$46,0)</f>
        <v>0</v>
      </c>
      <c r="AR71" s="94"/>
      <c r="AS71" s="95">
        <f t="shared" ref="AS71:AS90" si="46">IF(AR71=$AR$45,$AR$46,0)</f>
        <v>0</v>
      </c>
      <c r="AT71" s="5">
        <f t="shared" si="2"/>
        <v>0</v>
      </c>
      <c r="AU71" s="14">
        <f t="shared" si="3"/>
        <v>0</v>
      </c>
      <c r="AV71" s="99">
        <f t="shared" si="23"/>
        <v>0</v>
      </c>
      <c r="AW71" s="15">
        <f t="shared" si="24"/>
        <v>2</v>
      </c>
      <c r="AX71" s="5">
        <f t="shared" si="25"/>
        <v>0</v>
      </c>
      <c r="AY71" s="79"/>
      <c r="AZ71" s="86"/>
      <c r="BA71" s="86"/>
      <c r="BB71" s="86"/>
      <c r="BC71" s="21"/>
      <c r="BS71" s="97">
        <v>1</v>
      </c>
      <c r="BT71" s="111" t="s">
        <v>87</v>
      </c>
    </row>
    <row r="72" spans="1:74" ht="12.75" customHeight="1" x14ac:dyDescent="0.2">
      <c r="A72" s="3"/>
      <c r="B72" s="5">
        <f t="shared" si="26"/>
        <v>25</v>
      </c>
      <c r="C72" s="137" t="s">
        <v>122</v>
      </c>
      <c r="D72" s="138" t="s">
        <v>122</v>
      </c>
      <c r="E72" s="22"/>
      <c r="F72" s="94"/>
      <c r="G72" s="95">
        <f t="shared" si="27"/>
        <v>0</v>
      </c>
      <c r="H72" s="94"/>
      <c r="I72" s="95">
        <f t="shared" si="28"/>
        <v>0</v>
      </c>
      <c r="J72" s="94"/>
      <c r="K72" s="95">
        <f t="shared" si="29"/>
        <v>0</v>
      </c>
      <c r="L72" s="94"/>
      <c r="M72" s="95">
        <f t="shared" si="30"/>
        <v>0</v>
      </c>
      <c r="N72" s="94"/>
      <c r="O72" s="95">
        <f t="shared" si="31"/>
        <v>0</v>
      </c>
      <c r="P72" s="94"/>
      <c r="Q72" s="95">
        <f t="shared" si="32"/>
        <v>0</v>
      </c>
      <c r="R72" s="94"/>
      <c r="S72" s="95">
        <f t="shared" si="33"/>
        <v>0</v>
      </c>
      <c r="T72" s="94"/>
      <c r="U72" s="95">
        <f t="shared" si="34"/>
        <v>0</v>
      </c>
      <c r="V72" s="94"/>
      <c r="W72" s="95">
        <f t="shared" si="35"/>
        <v>0</v>
      </c>
      <c r="X72" s="94"/>
      <c r="Y72" s="95">
        <f t="shared" si="36"/>
        <v>0</v>
      </c>
      <c r="Z72" s="94"/>
      <c r="AA72" s="95">
        <f t="shared" si="37"/>
        <v>0</v>
      </c>
      <c r="AB72" s="94"/>
      <c r="AC72" s="95">
        <f t="shared" si="38"/>
        <v>0</v>
      </c>
      <c r="AD72" s="94"/>
      <c r="AE72" s="95">
        <f t="shared" si="39"/>
        <v>0</v>
      </c>
      <c r="AF72" s="94"/>
      <c r="AG72" s="95">
        <f t="shared" si="40"/>
        <v>0</v>
      </c>
      <c r="AH72" s="94"/>
      <c r="AI72" s="95">
        <f t="shared" si="41"/>
        <v>0</v>
      </c>
      <c r="AJ72" s="94"/>
      <c r="AK72" s="95">
        <f t="shared" si="42"/>
        <v>0</v>
      </c>
      <c r="AL72" s="94"/>
      <c r="AM72" s="95">
        <f t="shared" si="43"/>
        <v>0</v>
      </c>
      <c r="AN72" s="94"/>
      <c r="AO72" s="95">
        <f t="shared" si="44"/>
        <v>0</v>
      </c>
      <c r="AP72" s="94"/>
      <c r="AQ72" s="95">
        <f t="shared" si="45"/>
        <v>0</v>
      </c>
      <c r="AR72" s="94"/>
      <c r="AS72" s="95">
        <f t="shared" si="46"/>
        <v>0</v>
      </c>
      <c r="AT72" s="5">
        <f t="shared" si="2"/>
        <v>0</v>
      </c>
      <c r="AU72" s="14">
        <f t="shared" si="3"/>
        <v>0</v>
      </c>
      <c r="AV72" s="99">
        <f t="shared" si="23"/>
        <v>0</v>
      </c>
      <c r="AW72" s="15">
        <f t="shared" si="24"/>
        <v>2</v>
      </c>
      <c r="AX72" s="5">
        <f t="shared" si="25"/>
        <v>0</v>
      </c>
      <c r="AY72" s="79"/>
      <c r="AZ72" s="86"/>
      <c r="BA72" s="86"/>
      <c r="BB72" s="86"/>
      <c r="BC72" s="21"/>
      <c r="BS72" s="97">
        <f>BS71+1</f>
        <v>2</v>
      </c>
      <c r="BT72" s="111" t="s">
        <v>86</v>
      </c>
    </row>
    <row r="73" spans="1:74" ht="12.75" customHeight="1" x14ac:dyDescent="0.2">
      <c r="A73" s="3"/>
      <c r="B73" s="5">
        <f t="shared" si="26"/>
        <v>26</v>
      </c>
      <c r="C73" s="137" t="s">
        <v>123</v>
      </c>
      <c r="D73" s="138" t="s">
        <v>123</v>
      </c>
      <c r="E73" s="22"/>
      <c r="F73" s="94"/>
      <c r="G73" s="95">
        <f t="shared" si="27"/>
        <v>0</v>
      </c>
      <c r="H73" s="94"/>
      <c r="I73" s="95">
        <f t="shared" si="28"/>
        <v>0</v>
      </c>
      <c r="J73" s="94"/>
      <c r="K73" s="95">
        <f t="shared" si="29"/>
        <v>0</v>
      </c>
      <c r="L73" s="94"/>
      <c r="M73" s="95">
        <f t="shared" si="30"/>
        <v>0</v>
      </c>
      <c r="N73" s="94"/>
      <c r="O73" s="95">
        <f t="shared" si="31"/>
        <v>0</v>
      </c>
      <c r="P73" s="94"/>
      <c r="Q73" s="95">
        <f t="shared" si="32"/>
        <v>0</v>
      </c>
      <c r="R73" s="94"/>
      <c r="S73" s="95">
        <f t="shared" si="33"/>
        <v>0</v>
      </c>
      <c r="T73" s="94"/>
      <c r="U73" s="95">
        <f t="shared" si="34"/>
        <v>0</v>
      </c>
      <c r="V73" s="94"/>
      <c r="W73" s="95">
        <f t="shared" si="35"/>
        <v>0</v>
      </c>
      <c r="X73" s="94"/>
      <c r="Y73" s="95">
        <f t="shared" si="36"/>
        <v>0</v>
      </c>
      <c r="Z73" s="94"/>
      <c r="AA73" s="95">
        <f t="shared" si="37"/>
        <v>0</v>
      </c>
      <c r="AB73" s="94"/>
      <c r="AC73" s="95">
        <f t="shared" si="38"/>
        <v>0</v>
      </c>
      <c r="AD73" s="94"/>
      <c r="AE73" s="95">
        <f t="shared" si="39"/>
        <v>0</v>
      </c>
      <c r="AF73" s="94"/>
      <c r="AG73" s="95">
        <f t="shared" si="40"/>
        <v>0</v>
      </c>
      <c r="AH73" s="94"/>
      <c r="AI73" s="95">
        <f t="shared" si="41"/>
        <v>0</v>
      </c>
      <c r="AJ73" s="94"/>
      <c r="AK73" s="95">
        <f t="shared" si="42"/>
        <v>0</v>
      </c>
      <c r="AL73" s="94"/>
      <c r="AM73" s="95">
        <f t="shared" si="43"/>
        <v>0</v>
      </c>
      <c r="AN73" s="94"/>
      <c r="AO73" s="95">
        <f t="shared" si="44"/>
        <v>0</v>
      </c>
      <c r="AP73" s="94"/>
      <c r="AQ73" s="95">
        <f t="shared" si="45"/>
        <v>0</v>
      </c>
      <c r="AR73" s="94"/>
      <c r="AS73" s="95">
        <f t="shared" si="46"/>
        <v>0</v>
      </c>
      <c r="AT73" s="5">
        <f t="shared" si="2"/>
        <v>0</v>
      </c>
      <c r="AU73" s="14">
        <f t="shared" si="3"/>
        <v>0</v>
      </c>
      <c r="AV73" s="99">
        <f t="shared" si="23"/>
        <v>0</v>
      </c>
      <c r="AW73" s="15">
        <f t="shared" si="24"/>
        <v>2</v>
      </c>
      <c r="AX73" s="5">
        <f t="shared" si="25"/>
        <v>0</v>
      </c>
      <c r="AY73" s="79"/>
      <c r="AZ73" s="86"/>
      <c r="BA73" s="86"/>
      <c r="BB73" s="86"/>
      <c r="BC73" s="21"/>
      <c r="BS73" s="97">
        <f>BS72+1</f>
        <v>3</v>
      </c>
      <c r="BT73" s="111" t="s">
        <v>85</v>
      </c>
    </row>
    <row r="74" spans="1:74" ht="12.75" customHeight="1" x14ac:dyDescent="0.2">
      <c r="A74" s="3"/>
      <c r="B74" s="5">
        <f t="shared" si="26"/>
        <v>27</v>
      </c>
      <c r="C74" s="137" t="s">
        <v>124</v>
      </c>
      <c r="D74" s="138" t="s">
        <v>124</v>
      </c>
      <c r="E74" s="22"/>
      <c r="F74" s="94"/>
      <c r="G74" s="95">
        <f t="shared" si="27"/>
        <v>0</v>
      </c>
      <c r="H74" s="94"/>
      <c r="I74" s="95">
        <f t="shared" si="28"/>
        <v>0</v>
      </c>
      <c r="J74" s="94"/>
      <c r="K74" s="95">
        <f t="shared" si="29"/>
        <v>0</v>
      </c>
      <c r="L74" s="94"/>
      <c r="M74" s="95">
        <f t="shared" si="30"/>
        <v>0</v>
      </c>
      <c r="N74" s="94"/>
      <c r="O74" s="95">
        <f t="shared" si="31"/>
        <v>0</v>
      </c>
      <c r="P74" s="94"/>
      <c r="Q74" s="95">
        <f t="shared" si="32"/>
        <v>0</v>
      </c>
      <c r="R74" s="94"/>
      <c r="S74" s="95">
        <f t="shared" si="33"/>
        <v>0</v>
      </c>
      <c r="T74" s="94"/>
      <c r="U74" s="95">
        <f t="shared" si="34"/>
        <v>0</v>
      </c>
      <c r="V74" s="94"/>
      <c r="W74" s="95">
        <f t="shared" si="35"/>
        <v>0</v>
      </c>
      <c r="X74" s="94"/>
      <c r="Y74" s="95">
        <f t="shared" si="36"/>
        <v>0</v>
      </c>
      <c r="Z74" s="94"/>
      <c r="AA74" s="95">
        <f t="shared" si="37"/>
        <v>0</v>
      </c>
      <c r="AB74" s="94"/>
      <c r="AC74" s="95">
        <f t="shared" si="38"/>
        <v>0</v>
      </c>
      <c r="AD74" s="94"/>
      <c r="AE74" s="95">
        <f t="shared" si="39"/>
        <v>0</v>
      </c>
      <c r="AF74" s="94"/>
      <c r="AG74" s="95">
        <f t="shared" si="40"/>
        <v>0</v>
      </c>
      <c r="AH74" s="94"/>
      <c r="AI74" s="95">
        <f t="shared" si="41"/>
        <v>0</v>
      </c>
      <c r="AJ74" s="94"/>
      <c r="AK74" s="95">
        <f t="shared" si="42"/>
        <v>0</v>
      </c>
      <c r="AL74" s="94"/>
      <c r="AM74" s="95">
        <f t="shared" si="43"/>
        <v>0</v>
      </c>
      <c r="AN74" s="94"/>
      <c r="AO74" s="95">
        <f t="shared" si="44"/>
        <v>0</v>
      </c>
      <c r="AP74" s="94"/>
      <c r="AQ74" s="95">
        <f t="shared" si="45"/>
        <v>0</v>
      </c>
      <c r="AR74" s="94"/>
      <c r="AS74" s="95">
        <f t="shared" si="46"/>
        <v>0</v>
      </c>
      <c r="AT74" s="5">
        <f t="shared" si="2"/>
        <v>0</v>
      </c>
      <c r="AU74" s="14">
        <f t="shared" si="3"/>
        <v>0</v>
      </c>
      <c r="AV74" s="99">
        <f t="shared" si="23"/>
        <v>0</v>
      </c>
      <c r="AW74" s="15">
        <f t="shared" si="24"/>
        <v>2</v>
      </c>
      <c r="AX74" s="5">
        <f t="shared" si="25"/>
        <v>0</v>
      </c>
      <c r="AY74" s="79"/>
      <c r="AZ74" s="86"/>
      <c r="BA74" s="86"/>
      <c r="BB74" s="86"/>
      <c r="BC74" s="21"/>
      <c r="BS74" s="97">
        <f>BS73+1</f>
        <v>4</v>
      </c>
      <c r="BT74" s="111" t="s">
        <v>84</v>
      </c>
    </row>
    <row r="75" spans="1:74" ht="12.75" customHeight="1" thickBot="1" x14ac:dyDescent="0.25">
      <c r="A75" s="3"/>
      <c r="B75" s="5">
        <f t="shared" si="26"/>
        <v>28</v>
      </c>
      <c r="C75" s="137" t="s">
        <v>125</v>
      </c>
      <c r="D75" s="138" t="s">
        <v>125</v>
      </c>
      <c r="E75" s="22"/>
      <c r="F75" s="94"/>
      <c r="G75" s="95">
        <f t="shared" si="27"/>
        <v>0</v>
      </c>
      <c r="H75" s="94"/>
      <c r="I75" s="95">
        <f t="shared" si="28"/>
        <v>0</v>
      </c>
      <c r="J75" s="94"/>
      <c r="K75" s="95">
        <f t="shared" si="29"/>
        <v>0</v>
      </c>
      <c r="L75" s="94"/>
      <c r="M75" s="95">
        <f t="shared" si="30"/>
        <v>0</v>
      </c>
      <c r="N75" s="94"/>
      <c r="O75" s="95">
        <f t="shared" si="31"/>
        <v>0</v>
      </c>
      <c r="P75" s="94"/>
      <c r="Q75" s="95">
        <f t="shared" si="32"/>
        <v>0</v>
      </c>
      <c r="R75" s="94"/>
      <c r="S75" s="95">
        <f t="shared" si="33"/>
        <v>0</v>
      </c>
      <c r="T75" s="94"/>
      <c r="U75" s="95">
        <f t="shared" si="34"/>
        <v>0</v>
      </c>
      <c r="V75" s="94"/>
      <c r="W75" s="95">
        <f t="shared" si="35"/>
        <v>0</v>
      </c>
      <c r="X75" s="94"/>
      <c r="Y75" s="95">
        <f t="shared" si="36"/>
        <v>0</v>
      </c>
      <c r="Z75" s="94"/>
      <c r="AA75" s="95">
        <f t="shared" si="37"/>
        <v>0</v>
      </c>
      <c r="AB75" s="94"/>
      <c r="AC75" s="95">
        <f t="shared" si="38"/>
        <v>0</v>
      </c>
      <c r="AD75" s="94"/>
      <c r="AE75" s="95">
        <f t="shared" si="39"/>
        <v>0</v>
      </c>
      <c r="AF75" s="94"/>
      <c r="AG75" s="95">
        <f t="shared" si="40"/>
        <v>0</v>
      </c>
      <c r="AH75" s="94"/>
      <c r="AI75" s="95">
        <f t="shared" si="41"/>
        <v>0</v>
      </c>
      <c r="AJ75" s="94"/>
      <c r="AK75" s="95">
        <f t="shared" si="42"/>
        <v>0</v>
      </c>
      <c r="AL75" s="94"/>
      <c r="AM75" s="95">
        <f t="shared" si="43"/>
        <v>0</v>
      </c>
      <c r="AN75" s="94"/>
      <c r="AO75" s="95">
        <f t="shared" si="44"/>
        <v>0</v>
      </c>
      <c r="AP75" s="94"/>
      <c r="AQ75" s="95">
        <f t="shared" si="45"/>
        <v>0</v>
      </c>
      <c r="AR75" s="94"/>
      <c r="AS75" s="95">
        <f t="shared" si="46"/>
        <v>0</v>
      </c>
      <c r="AT75" s="5">
        <f t="shared" si="2"/>
        <v>0</v>
      </c>
      <c r="AU75" s="14">
        <f t="shared" si="3"/>
        <v>0</v>
      </c>
      <c r="AV75" s="99">
        <f t="shared" si="23"/>
        <v>0</v>
      </c>
      <c r="AW75" s="15">
        <f t="shared" si="24"/>
        <v>2</v>
      </c>
      <c r="AX75" s="5">
        <f t="shared" si="25"/>
        <v>0</v>
      </c>
      <c r="AY75" s="79"/>
      <c r="AZ75" s="86"/>
      <c r="BA75" s="86"/>
      <c r="BB75" s="86"/>
      <c r="BC75" s="21"/>
      <c r="BS75" s="98">
        <f>BS74+1</f>
        <v>5</v>
      </c>
      <c r="BT75" s="121" t="s">
        <v>83</v>
      </c>
    </row>
    <row r="76" spans="1:74" ht="12.75" customHeight="1" x14ac:dyDescent="0.2">
      <c r="A76" s="3"/>
      <c r="B76" s="5">
        <f t="shared" si="26"/>
        <v>29</v>
      </c>
      <c r="C76" s="137" t="s">
        <v>126</v>
      </c>
      <c r="D76" s="138" t="s">
        <v>126</v>
      </c>
      <c r="E76" s="22"/>
      <c r="F76" s="94"/>
      <c r="G76" s="95">
        <f t="shared" si="27"/>
        <v>0</v>
      </c>
      <c r="H76" s="94"/>
      <c r="I76" s="95">
        <f t="shared" si="28"/>
        <v>0</v>
      </c>
      <c r="J76" s="94"/>
      <c r="K76" s="95">
        <f t="shared" si="29"/>
        <v>0</v>
      </c>
      <c r="L76" s="94"/>
      <c r="M76" s="95">
        <f t="shared" si="30"/>
        <v>0</v>
      </c>
      <c r="N76" s="94"/>
      <c r="O76" s="95">
        <f t="shared" si="31"/>
        <v>0</v>
      </c>
      <c r="P76" s="94"/>
      <c r="Q76" s="95">
        <f t="shared" si="32"/>
        <v>0</v>
      </c>
      <c r="R76" s="94"/>
      <c r="S76" s="95">
        <f t="shared" si="33"/>
        <v>0</v>
      </c>
      <c r="T76" s="94"/>
      <c r="U76" s="95">
        <f t="shared" si="34"/>
        <v>0</v>
      </c>
      <c r="V76" s="94"/>
      <c r="W76" s="95">
        <f t="shared" si="35"/>
        <v>0</v>
      </c>
      <c r="X76" s="94"/>
      <c r="Y76" s="95">
        <f t="shared" si="36"/>
        <v>0</v>
      </c>
      <c r="Z76" s="94"/>
      <c r="AA76" s="95">
        <f t="shared" si="37"/>
        <v>0</v>
      </c>
      <c r="AB76" s="94"/>
      <c r="AC76" s="95">
        <f t="shared" si="38"/>
        <v>0</v>
      </c>
      <c r="AD76" s="94"/>
      <c r="AE76" s="95">
        <f t="shared" si="39"/>
        <v>0</v>
      </c>
      <c r="AF76" s="94"/>
      <c r="AG76" s="95">
        <f t="shared" si="40"/>
        <v>0</v>
      </c>
      <c r="AH76" s="94"/>
      <c r="AI76" s="95">
        <f t="shared" si="41"/>
        <v>0</v>
      </c>
      <c r="AJ76" s="94"/>
      <c r="AK76" s="95">
        <f t="shared" si="42"/>
        <v>0</v>
      </c>
      <c r="AL76" s="94"/>
      <c r="AM76" s="95">
        <f t="shared" si="43"/>
        <v>0</v>
      </c>
      <c r="AN76" s="94"/>
      <c r="AO76" s="95">
        <f t="shared" si="44"/>
        <v>0</v>
      </c>
      <c r="AP76" s="94"/>
      <c r="AQ76" s="95">
        <f t="shared" si="45"/>
        <v>0</v>
      </c>
      <c r="AR76" s="94"/>
      <c r="AS76" s="95">
        <f t="shared" si="46"/>
        <v>0</v>
      </c>
      <c r="AT76" s="5">
        <f t="shared" si="2"/>
        <v>0</v>
      </c>
      <c r="AU76" s="14">
        <f t="shared" si="3"/>
        <v>0</v>
      </c>
      <c r="AV76" s="99">
        <f t="shared" si="23"/>
        <v>0</v>
      </c>
      <c r="AW76" s="15">
        <f t="shared" si="24"/>
        <v>2</v>
      </c>
      <c r="AX76" s="5">
        <f t="shared" si="25"/>
        <v>0</v>
      </c>
      <c r="AY76" s="79"/>
      <c r="AZ76" s="86"/>
      <c r="BA76" s="86"/>
      <c r="BB76" s="86"/>
      <c r="BC76" s="21"/>
    </row>
    <row r="77" spans="1:74" ht="12.75" customHeight="1" x14ac:dyDescent="0.2">
      <c r="A77" s="3"/>
      <c r="B77" s="5">
        <f t="shared" si="26"/>
        <v>30</v>
      </c>
      <c r="C77" s="137" t="s">
        <v>127</v>
      </c>
      <c r="D77" s="138" t="s">
        <v>127</v>
      </c>
      <c r="E77" s="22"/>
      <c r="F77" s="94"/>
      <c r="G77" s="95">
        <f t="shared" si="27"/>
        <v>0</v>
      </c>
      <c r="H77" s="94"/>
      <c r="I77" s="95">
        <f t="shared" si="28"/>
        <v>0</v>
      </c>
      <c r="J77" s="94"/>
      <c r="K77" s="95">
        <f t="shared" si="29"/>
        <v>0</v>
      </c>
      <c r="L77" s="94"/>
      <c r="M77" s="95">
        <f t="shared" si="30"/>
        <v>0</v>
      </c>
      <c r="N77" s="94"/>
      <c r="O77" s="95">
        <f t="shared" si="31"/>
        <v>0</v>
      </c>
      <c r="P77" s="94"/>
      <c r="Q77" s="95">
        <f t="shared" si="32"/>
        <v>0</v>
      </c>
      <c r="R77" s="94"/>
      <c r="S77" s="95">
        <f t="shared" si="33"/>
        <v>0</v>
      </c>
      <c r="T77" s="94"/>
      <c r="U77" s="95">
        <f t="shared" si="34"/>
        <v>0</v>
      </c>
      <c r="V77" s="94"/>
      <c r="W77" s="95">
        <f t="shared" si="35"/>
        <v>0</v>
      </c>
      <c r="X77" s="94"/>
      <c r="Y77" s="95">
        <f t="shared" si="36"/>
        <v>0</v>
      </c>
      <c r="Z77" s="94"/>
      <c r="AA77" s="95">
        <f t="shared" si="37"/>
        <v>0</v>
      </c>
      <c r="AB77" s="94"/>
      <c r="AC77" s="95">
        <f t="shared" si="38"/>
        <v>0</v>
      </c>
      <c r="AD77" s="94"/>
      <c r="AE77" s="95">
        <f t="shared" si="39"/>
        <v>0</v>
      </c>
      <c r="AF77" s="94"/>
      <c r="AG77" s="95">
        <f t="shared" si="40"/>
        <v>0</v>
      </c>
      <c r="AH77" s="94"/>
      <c r="AI77" s="95">
        <f t="shared" si="41"/>
        <v>0</v>
      </c>
      <c r="AJ77" s="94"/>
      <c r="AK77" s="95">
        <f t="shared" si="42"/>
        <v>0</v>
      </c>
      <c r="AL77" s="94"/>
      <c r="AM77" s="95">
        <f t="shared" si="43"/>
        <v>0</v>
      </c>
      <c r="AN77" s="94"/>
      <c r="AO77" s="95">
        <f t="shared" si="44"/>
        <v>0</v>
      </c>
      <c r="AP77" s="94"/>
      <c r="AQ77" s="95">
        <f t="shared" si="45"/>
        <v>0</v>
      </c>
      <c r="AR77" s="94"/>
      <c r="AS77" s="95">
        <f t="shared" si="46"/>
        <v>0</v>
      </c>
      <c r="AT77" s="5">
        <f t="shared" si="2"/>
        <v>0</v>
      </c>
      <c r="AU77" s="14">
        <f t="shared" si="3"/>
        <v>0</v>
      </c>
      <c r="AV77" s="99">
        <f t="shared" si="23"/>
        <v>0</v>
      </c>
      <c r="AW77" s="15">
        <f t="shared" si="24"/>
        <v>2</v>
      </c>
      <c r="AX77" s="5">
        <f t="shared" si="25"/>
        <v>0</v>
      </c>
      <c r="AY77" s="79"/>
      <c r="AZ77" s="86"/>
      <c r="BA77" s="86"/>
      <c r="BB77" s="86"/>
      <c r="BC77" s="21"/>
    </row>
    <row r="78" spans="1:74" ht="12.75" customHeight="1" x14ac:dyDescent="0.2">
      <c r="A78" s="3"/>
      <c r="B78" s="5">
        <f t="shared" si="26"/>
        <v>31</v>
      </c>
      <c r="C78" s="137" t="s">
        <v>128</v>
      </c>
      <c r="D78" s="138" t="s">
        <v>128</v>
      </c>
      <c r="E78" s="22"/>
      <c r="F78" s="94"/>
      <c r="G78" s="95">
        <f t="shared" si="27"/>
        <v>0</v>
      </c>
      <c r="H78" s="94"/>
      <c r="I78" s="95">
        <f t="shared" si="28"/>
        <v>0</v>
      </c>
      <c r="J78" s="94"/>
      <c r="K78" s="95">
        <f t="shared" si="29"/>
        <v>0</v>
      </c>
      <c r="L78" s="94"/>
      <c r="M78" s="95">
        <f t="shared" si="30"/>
        <v>0</v>
      </c>
      <c r="N78" s="94"/>
      <c r="O78" s="95">
        <f t="shared" si="31"/>
        <v>0</v>
      </c>
      <c r="P78" s="94"/>
      <c r="Q78" s="95">
        <f t="shared" si="32"/>
        <v>0</v>
      </c>
      <c r="R78" s="94"/>
      <c r="S78" s="95">
        <f t="shared" si="33"/>
        <v>0</v>
      </c>
      <c r="T78" s="94"/>
      <c r="U78" s="95">
        <f t="shared" si="34"/>
        <v>0</v>
      </c>
      <c r="V78" s="94"/>
      <c r="W78" s="95">
        <f t="shared" si="35"/>
        <v>0</v>
      </c>
      <c r="X78" s="94"/>
      <c r="Y78" s="95">
        <f t="shared" si="36"/>
        <v>0</v>
      </c>
      <c r="Z78" s="94"/>
      <c r="AA78" s="95">
        <f t="shared" si="37"/>
        <v>0</v>
      </c>
      <c r="AB78" s="94"/>
      <c r="AC78" s="95">
        <f t="shared" si="38"/>
        <v>0</v>
      </c>
      <c r="AD78" s="94"/>
      <c r="AE78" s="95">
        <f t="shared" si="39"/>
        <v>0</v>
      </c>
      <c r="AF78" s="94"/>
      <c r="AG78" s="95">
        <f t="shared" si="40"/>
        <v>0</v>
      </c>
      <c r="AH78" s="94"/>
      <c r="AI78" s="95">
        <f t="shared" si="41"/>
        <v>0</v>
      </c>
      <c r="AJ78" s="94"/>
      <c r="AK78" s="95">
        <f t="shared" si="42"/>
        <v>0</v>
      </c>
      <c r="AL78" s="94"/>
      <c r="AM78" s="95">
        <f t="shared" si="43"/>
        <v>0</v>
      </c>
      <c r="AN78" s="94"/>
      <c r="AO78" s="95">
        <f t="shared" si="44"/>
        <v>0</v>
      </c>
      <c r="AP78" s="94"/>
      <c r="AQ78" s="95">
        <f t="shared" si="45"/>
        <v>0</v>
      </c>
      <c r="AR78" s="94"/>
      <c r="AS78" s="95">
        <f t="shared" si="46"/>
        <v>0</v>
      </c>
      <c r="AT78" s="5">
        <f t="shared" si="2"/>
        <v>0</v>
      </c>
      <c r="AU78" s="14">
        <f t="shared" si="3"/>
        <v>0</v>
      </c>
      <c r="AV78" s="99">
        <f t="shared" si="23"/>
        <v>0</v>
      </c>
      <c r="AW78" s="15">
        <f t="shared" si="24"/>
        <v>2</v>
      </c>
      <c r="AX78" s="5">
        <f t="shared" si="25"/>
        <v>0</v>
      </c>
      <c r="AY78" s="79"/>
      <c r="AZ78" s="86"/>
      <c r="BA78" s="86"/>
      <c r="BB78" s="86"/>
      <c r="BC78" s="21"/>
    </row>
    <row r="79" spans="1:74" ht="12.75" customHeight="1" x14ac:dyDescent="0.2">
      <c r="A79" s="3"/>
      <c r="B79" s="5">
        <f t="shared" si="26"/>
        <v>32</v>
      </c>
      <c r="C79" s="137" t="s">
        <v>129</v>
      </c>
      <c r="D79" s="138" t="s">
        <v>129</v>
      </c>
      <c r="E79" s="22"/>
      <c r="F79" s="94"/>
      <c r="G79" s="95">
        <f t="shared" si="27"/>
        <v>0</v>
      </c>
      <c r="H79" s="94"/>
      <c r="I79" s="95">
        <f t="shared" si="28"/>
        <v>0</v>
      </c>
      <c r="J79" s="94"/>
      <c r="K79" s="95">
        <f t="shared" si="29"/>
        <v>0</v>
      </c>
      <c r="L79" s="94"/>
      <c r="M79" s="95">
        <f t="shared" si="30"/>
        <v>0</v>
      </c>
      <c r="N79" s="94"/>
      <c r="O79" s="95">
        <f t="shared" si="31"/>
        <v>0</v>
      </c>
      <c r="P79" s="94"/>
      <c r="Q79" s="95">
        <f t="shared" si="32"/>
        <v>0</v>
      </c>
      <c r="R79" s="94"/>
      <c r="S79" s="95">
        <f t="shared" si="33"/>
        <v>0</v>
      </c>
      <c r="T79" s="94"/>
      <c r="U79" s="95">
        <f t="shared" si="34"/>
        <v>0</v>
      </c>
      <c r="V79" s="94"/>
      <c r="W79" s="95">
        <f t="shared" si="35"/>
        <v>0</v>
      </c>
      <c r="X79" s="94"/>
      <c r="Y79" s="95">
        <f t="shared" si="36"/>
        <v>0</v>
      </c>
      <c r="Z79" s="94"/>
      <c r="AA79" s="95">
        <f t="shared" si="37"/>
        <v>0</v>
      </c>
      <c r="AB79" s="94"/>
      <c r="AC79" s="95">
        <f t="shared" si="38"/>
        <v>0</v>
      </c>
      <c r="AD79" s="94"/>
      <c r="AE79" s="95">
        <f t="shared" si="39"/>
        <v>0</v>
      </c>
      <c r="AF79" s="94"/>
      <c r="AG79" s="95">
        <f t="shared" si="40"/>
        <v>0</v>
      </c>
      <c r="AH79" s="94"/>
      <c r="AI79" s="95">
        <f t="shared" si="41"/>
        <v>0</v>
      </c>
      <c r="AJ79" s="94"/>
      <c r="AK79" s="95">
        <f t="shared" si="42"/>
        <v>0</v>
      </c>
      <c r="AL79" s="94"/>
      <c r="AM79" s="95">
        <f t="shared" si="43"/>
        <v>0</v>
      </c>
      <c r="AN79" s="94"/>
      <c r="AO79" s="95">
        <f t="shared" si="44"/>
        <v>0</v>
      </c>
      <c r="AP79" s="94"/>
      <c r="AQ79" s="95">
        <f t="shared" si="45"/>
        <v>0</v>
      </c>
      <c r="AR79" s="94"/>
      <c r="AS79" s="95">
        <f t="shared" si="46"/>
        <v>0</v>
      </c>
      <c r="AT79" s="5">
        <f t="shared" si="2"/>
        <v>0</v>
      </c>
      <c r="AU79" s="14">
        <f t="shared" si="3"/>
        <v>0</v>
      </c>
      <c r="AV79" s="99">
        <f t="shared" si="23"/>
        <v>0</v>
      </c>
      <c r="AW79" s="15">
        <f t="shared" si="24"/>
        <v>2</v>
      </c>
      <c r="AX79" s="5">
        <f t="shared" si="25"/>
        <v>0</v>
      </c>
      <c r="AY79" s="79"/>
      <c r="AZ79" s="86"/>
      <c r="BA79" s="86"/>
      <c r="BB79" s="86"/>
      <c r="BC79" s="21"/>
    </row>
    <row r="80" spans="1:74" ht="12.75" customHeight="1" x14ac:dyDescent="0.2">
      <c r="A80" s="3"/>
      <c r="B80" s="5">
        <f t="shared" si="26"/>
        <v>33</v>
      </c>
      <c r="C80" s="137" t="s">
        <v>130</v>
      </c>
      <c r="D80" s="138" t="s">
        <v>130</v>
      </c>
      <c r="E80" s="22"/>
      <c r="F80" s="94"/>
      <c r="G80" s="95">
        <f t="shared" si="27"/>
        <v>0</v>
      </c>
      <c r="H80" s="94"/>
      <c r="I80" s="95">
        <f t="shared" si="28"/>
        <v>0</v>
      </c>
      <c r="J80" s="94"/>
      <c r="K80" s="95">
        <f t="shared" si="29"/>
        <v>0</v>
      </c>
      <c r="L80" s="94"/>
      <c r="M80" s="95">
        <f t="shared" si="30"/>
        <v>0</v>
      </c>
      <c r="N80" s="94"/>
      <c r="O80" s="95">
        <f t="shared" si="31"/>
        <v>0</v>
      </c>
      <c r="P80" s="94"/>
      <c r="Q80" s="95">
        <f t="shared" si="32"/>
        <v>0</v>
      </c>
      <c r="R80" s="94"/>
      <c r="S80" s="95">
        <f t="shared" si="33"/>
        <v>0</v>
      </c>
      <c r="T80" s="94"/>
      <c r="U80" s="95">
        <f t="shared" si="34"/>
        <v>0</v>
      </c>
      <c r="V80" s="94"/>
      <c r="W80" s="95">
        <f t="shared" si="35"/>
        <v>0</v>
      </c>
      <c r="X80" s="94"/>
      <c r="Y80" s="95">
        <f t="shared" si="36"/>
        <v>0</v>
      </c>
      <c r="Z80" s="94"/>
      <c r="AA80" s="95">
        <f t="shared" si="37"/>
        <v>0</v>
      </c>
      <c r="AB80" s="94"/>
      <c r="AC80" s="95">
        <f t="shared" si="38"/>
        <v>0</v>
      </c>
      <c r="AD80" s="94"/>
      <c r="AE80" s="95">
        <f t="shared" si="39"/>
        <v>0</v>
      </c>
      <c r="AF80" s="94"/>
      <c r="AG80" s="95">
        <f t="shared" si="40"/>
        <v>0</v>
      </c>
      <c r="AH80" s="94"/>
      <c r="AI80" s="95">
        <f t="shared" si="41"/>
        <v>0</v>
      </c>
      <c r="AJ80" s="94"/>
      <c r="AK80" s="95">
        <f t="shared" si="42"/>
        <v>0</v>
      </c>
      <c r="AL80" s="94"/>
      <c r="AM80" s="95">
        <f t="shared" si="43"/>
        <v>0</v>
      </c>
      <c r="AN80" s="94"/>
      <c r="AO80" s="95">
        <f t="shared" si="44"/>
        <v>0</v>
      </c>
      <c r="AP80" s="94"/>
      <c r="AQ80" s="95">
        <f t="shared" si="45"/>
        <v>0</v>
      </c>
      <c r="AR80" s="94"/>
      <c r="AS80" s="95">
        <f t="shared" si="46"/>
        <v>0</v>
      </c>
      <c r="AT80" s="5">
        <f t="shared" si="2"/>
        <v>0</v>
      </c>
      <c r="AU80" s="14">
        <f t="shared" si="3"/>
        <v>0</v>
      </c>
      <c r="AV80" s="99">
        <f t="shared" si="23"/>
        <v>0</v>
      </c>
      <c r="AW80" s="15">
        <f t="shared" si="24"/>
        <v>2</v>
      </c>
      <c r="AX80" s="5">
        <f t="shared" si="25"/>
        <v>0</v>
      </c>
      <c r="AY80" s="79"/>
      <c r="AZ80" s="86"/>
      <c r="BA80" s="86"/>
      <c r="BB80" s="86"/>
      <c r="BC80" s="21"/>
    </row>
    <row r="81" spans="1:55" ht="12.75" customHeight="1" x14ac:dyDescent="0.2">
      <c r="A81" s="3"/>
      <c r="B81" s="5">
        <f t="shared" si="26"/>
        <v>34</v>
      </c>
      <c r="C81" s="137" t="s">
        <v>131</v>
      </c>
      <c r="D81" s="138" t="s">
        <v>131</v>
      </c>
      <c r="E81" s="22"/>
      <c r="F81" s="94"/>
      <c r="G81" s="95">
        <f t="shared" si="27"/>
        <v>0</v>
      </c>
      <c r="H81" s="94"/>
      <c r="I81" s="95">
        <f t="shared" si="28"/>
        <v>0</v>
      </c>
      <c r="J81" s="94"/>
      <c r="K81" s="95">
        <f t="shared" si="29"/>
        <v>0</v>
      </c>
      <c r="L81" s="94"/>
      <c r="M81" s="95">
        <f t="shared" si="30"/>
        <v>0</v>
      </c>
      <c r="N81" s="94"/>
      <c r="O81" s="95">
        <f t="shared" si="31"/>
        <v>0</v>
      </c>
      <c r="P81" s="94"/>
      <c r="Q81" s="95">
        <f t="shared" si="32"/>
        <v>0</v>
      </c>
      <c r="R81" s="94"/>
      <c r="S81" s="95">
        <f t="shared" si="33"/>
        <v>0</v>
      </c>
      <c r="T81" s="94"/>
      <c r="U81" s="95">
        <f t="shared" si="34"/>
        <v>0</v>
      </c>
      <c r="V81" s="94"/>
      <c r="W81" s="95">
        <f t="shared" si="35"/>
        <v>0</v>
      </c>
      <c r="X81" s="94"/>
      <c r="Y81" s="95">
        <f t="shared" si="36"/>
        <v>0</v>
      </c>
      <c r="Z81" s="94"/>
      <c r="AA81" s="95">
        <f t="shared" si="37"/>
        <v>0</v>
      </c>
      <c r="AB81" s="94"/>
      <c r="AC81" s="95">
        <f t="shared" si="38"/>
        <v>0</v>
      </c>
      <c r="AD81" s="94"/>
      <c r="AE81" s="95">
        <f t="shared" si="39"/>
        <v>0</v>
      </c>
      <c r="AF81" s="94"/>
      <c r="AG81" s="95">
        <f t="shared" si="40"/>
        <v>0</v>
      </c>
      <c r="AH81" s="94"/>
      <c r="AI81" s="95">
        <f t="shared" si="41"/>
        <v>0</v>
      </c>
      <c r="AJ81" s="94"/>
      <c r="AK81" s="95">
        <f t="shared" si="42"/>
        <v>0</v>
      </c>
      <c r="AL81" s="94"/>
      <c r="AM81" s="95">
        <f t="shared" si="43"/>
        <v>0</v>
      </c>
      <c r="AN81" s="94"/>
      <c r="AO81" s="95">
        <f t="shared" si="44"/>
        <v>0</v>
      </c>
      <c r="AP81" s="94"/>
      <c r="AQ81" s="95">
        <f t="shared" si="45"/>
        <v>0</v>
      </c>
      <c r="AR81" s="94"/>
      <c r="AS81" s="95">
        <f t="shared" si="46"/>
        <v>0</v>
      </c>
      <c r="AT81" s="5">
        <f t="shared" si="2"/>
        <v>0</v>
      </c>
      <c r="AU81" s="14">
        <f t="shared" si="3"/>
        <v>0</v>
      </c>
      <c r="AV81" s="99">
        <f t="shared" si="23"/>
        <v>0</v>
      </c>
      <c r="AW81" s="15">
        <f t="shared" si="24"/>
        <v>2</v>
      </c>
      <c r="AX81" s="5">
        <f t="shared" si="25"/>
        <v>0</v>
      </c>
      <c r="AY81" s="79"/>
      <c r="AZ81" s="86"/>
      <c r="BA81" s="86"/>
      <c r="BB81" s="86"/>
      <c r="BC81" s="21"/>
    </row>
    <row r="82" spans="1:55" ht="12.75" customHeight="1" x14ac:dyDescent="0.2">
      <c r="A82" s="3"/>
      <c r="B82" s="5">
        <f t="shared" si="26"/>
        <v>35</v>
      </c>
      <c r="C82" s="137" t="s">
        <v>132</v>
      </c>
      <c r="D82" s="138" t="s">
        <v>132</v>
      </c>
      <c r="E82" s="22"/>
      <c r="F82" s="94"/>
      <c r="G82" s="95">
        <f t="shared" si="27"/>
        <v>0</v>
      </c>
      <c r="H82" s="94"/>
      <c r="I82" s="95">
        <f t="shared" si="28"/>
        <v>0</v>
      </c>
      <c r="J82" s="94"/>
      <c r="K82" s="95">
        <f t="shared" si="29"/>
        <v>0</v>
      </c>
      <c r="L82" s="94"/>
      <c r="M82" s="95">
        <f t="shared" si="30"/>
        <v>0</v>
      </c>
      <c r="N82" s="94"/>
      <c r="O82" s="95">
        <f t="shared" si="31"/>
        <v>0</v>
      </c>
      <c r="P82" s="94"/>
      <c r="Q82" s="95">
        <f t="shared" si="32"/>
        <v>0</v>
      </c>
      <c r="R82" s="94"/>
      <c r="S82" s="95">
        <f t="shared" si="33"/>
        <v>0</v>
      </c>
      <c r="T82" s="94"/>
      <c r="U82" s="95">
        <f t="shared" si="34"/>
        <v>0</v>
      </c>
      <c r="V82" s="94"/>
      <c r="W82" s="95">
        <f t="shared" si="35"/>
        <v>0</v>
      </c>
      <c r="X82" s="94"/>
      <c r="Y82" s="95">
        <f t="shared" si="36"/>
        <v>0</v>
      </c>
      <c r="Z82" s="94"/>
      <c r="AA82" s="95">
        <f t="shared" si="37"/>
        <v>0</v>
      </c>
      <c r="AB82" s="94"/>
      <c r="AC82" s="95">
        <f t="shared" si="38"/>
        <v>0</v>
      </c>
      <c r="AD82" s="94"/>
      <c r="AE82" s="95">
        <f t="shared" si="39"/>
        <v>0</v>
      </c>
      <c r="AF82" s="94"/>
      <c r="AG82" s="95">
        <f t="shared" si="40"/>
        <v>0</v>
      </c>
      <c r="AH82" s="94"/>
      <c r="AI82" s="95">
        <f t="shared" si="41"/>
        <v>0</v>
      </c>
      <c r="AJ82" s="94"/>
      <c r="AK82" s="95">
        <f t="shared" si="42"/>
        <v>0</v>
      </c>
      <c r="AL82" s="94"/>
      <c r="AM82" s="95">
        <f t="shared" si="43"/>
        <v>0</v>
      </c>
      <c r="AN82" s="94"/>
      <c r="AO82" s="95">
        <f t="shared" si="44"/>
        <v>0</v>
      </c>
      <c r="AP82" s="94"/>
      <c r="AQ82" s="95">
        <f t="shared" si="45"/>
        <v>0</v>
      </c>
      <c r="AR82" s="94"/>
      <c r="AS82" s="95">
        <f t="shared" si="46"/>
        <v>0</v>
      </c>
      <c r="AT82" s="5">
        <f t="shared" si="2"/>
        <v>0</v>
      </c>
      <c r="AU82" s="14">
        <f t="shared" si="3"/>
        <v>0</v>
      </c>
      <c r="AV82" s="99">
        <f t="shared" si="23"/>
        <v>0</v>
      </c>
      <c r="AW82" s="15">
        <f t="shared" si="24"/>
        <v>2</v>
      </c>
      <c r="AX82" s="5">
        <f t="shared" si="25"/>
        <v>0</v>
      </c>
      <c r="AY82" s="79"/>
      <c r="AZ82" s="86"/>
      <c r="BA82" s="86"/>
      <c r="BB82" s="86"/>
      <c r="BC82" s="21"/>
    </row>
    <row r="83" spans="1:55" ht="12.75" customHeight="1" x14ac:dyDescent="0.2">
      <c r="A83" s="3"/>
      <c r="B83" s="5">
        <f t="shared" si="26"/>
        <v>36</v>
      </c>
      <c r="C83" s="137" t="s">
        <v>133</v>
      </c>
      <c r="D83" s="138" t="s">
        <v>133</v>
      </c>
      <c r="E83" s="22"/>
      <c r="F83" s="94"/>
      <c r="G83" s="95">
        <f t="shared" si="27"/>
        <v>0</v>
      </c>
      <c r="H83" s="94"/>
      <c r="I83" s="95">
        <f t="shared" si="28"/>
        <v>0</v>
      </c>
      <c r="J83" s="94"/>
      <c r="K83" s="95">
        <f t="shared" si="29"/>
        <v>0</v>
      </c>
      <c r="L83" s="94"/>
      <c r="M83" s="95">
        <f t="shared" si="30"/>
        <v>0</v>
      </c>
      <c r="N83" s="94"/>
      <c r="O83" s="95">
        <f t="shared" si="31"/>
        <v>0</v>
      </c>
      <c r="P83" s="94"/>
      <c r="Q83" s="95">
        <f t="shared" si="32"/>
        <v>0</v>
      </c>
      <c r="R83" s="94"/>
      <c r="S83" s="95">
        <f t="shared" si="33"/>
        <v>0</v>
      </c>
      <c r="T83" s="94"/>
      <c r="U83" s="95">
        <f t="shared" si="34"/>
        <v>0</v>
      </c>
      <c r="V83" s="94"/>
      <c r="W83" s="95">
        <f t="shared" si="35"/>
        <v>0</v>
      </c>
      <c r="X83" s="94"/>
      <c r="Y83" s="95">
        <f t="shared" si="36"/>
        <v>0</v>
      </c>
      <c r="Z83" s="94"/>
      <c r="AA83" s="95">
        <f t="shared" si="37"/>
        <v>0</v>
      </c>
      <c r="AB83" s="94"/>
      <c r="AC83" s="95">
        <f t="shared" si="38"/>
        <v>0</v>
      </c>
      <c r="AD83" s="94"/>
      <c r="AE83" s="95">
        <f t="shared" si="39"/>
        <v>0</v>
      </c>
      <c r="AF83" s="94"/>
      <c r="AG83" s="95">
        <f t="shared" si="40"/>
        <v>0</v>
      </c>
      <c r="AH83" s="94"/>
      <c r="AI83" s="95">
        <f t="shared" si="41"/>
        <v>0</v>
      </c>
      <c r="AJ83" s="94"/>
      <c r="AK83" s="95">
        <f t="shared" si="42"/>
        <v>0</v>
      </c>
      <c r="AL83" s="94"/>
      <c r="AM83" s="95">
        <f t="shared" si="43"/>
        <v>0</v>
      </c>
      <c r="AN83" s="94"/>
      <c r="AO83" s="95">
        <f t="shared" si="44"/>
        <v>0</v>
      </c>
      <c r="AP83" s="94"/>
      <c r="AQ83" s="95">
        <f t="shared" si="45"/>
        <v>0</v>
      </c>
      <c r="AR83" s="94"/>
      <c r="AS83" s="95">
        <f t="shared" si="46"/>
        <v>0</v>
      </c>
      <c r="AT83" s="5">
        <f t="shared" si="2"/>
        <v>0</v>
      </c>
      <c r="AU83" s="14">
        <f t="shared" si="3"/>
        <v>0</v>
      </c>
      <c r="AV83" s="99">
        <f t="shared" si="23"/>
        <v>0</v>
      </c>
      <c r="AW83" s="15">
        <f t="shared" si="24"/>
        <v>2</v>
      </c>
      <c r="AX83" s="5">
        <f t="shared" si="25"/>
        <v>0</v>
      </c>
      <c r="AY83" s="79"/>
      <c r="AZ83" s="86"/>
      <c r="BA83" s="86"/>
      <c r="BB83" s="86"/>
      <c r="BC83" s="21"/>
    </row>
    <row r="84" spans="1:55" ht="12.75" customHeight="1" x14ac:dyDescent="0.2">
      <c r="A84" s="3"/>
      <c r="B84" s="5">
        <f t="shared" si="26"/>
        <v>37</v>
      </c>
      <c r="C84" s="137" t="s">
        <v>134</v>
      </c>
      <c r="D84" s="138" t="s">
        <v>134</v>
      </c>
      <c r="E84" s="22"/>
      <c r="F84" s="94"/>
      <c r="G84" s="95">
        <f t="shared" si="27"/>
        <v>0</v>
      </c>
      <c r="H84" s="94"/>
      <c r="I84" s="95">
        <f t="shared" si="28"/>
        <v>0</v>
      </c>
      <c r="J84" s="94"/>
      <c r="K84" s="95">
        <f t="shared" si="29"/>
        <v>0</v>
      </c>
      <c r="L84" s="94"/>
      <c r="M84" s="95">
        <f t="shared" si="30"/>
        <v>0</v>
      </c>
      <c r="N84" s="94"/>
      <c r="O84" s="95">
        <f t="shared" si="31"/>
        <v>0</v>
      </c>
      <c r="P84" s="94"/>
      <c r="Q84" s="95">
        <f t="shared" si="32"/>
        <v>0</v>
      </c>
      <c r="R84" s="94"/>
      <c r="S84" s="95">
        <f t="shared" si="33"/>
        <v>0</v>
      </c>
      <c r="T84" s="94"/>
      <c r="U84" s="95">
        <f t="shared" si="34"/>
        <v>0</v>
      </c>
      <c r="V84" s="94"/>
      <c r="W84" s="95">
        <f t="shared" si="35"/>
        <v>0</v>
      </c>
      <c r="X84" s="94"/>
      <c r="Y84" s="95">
        <f t="shared" si="36"/>
        <v>0</v>
      </c>
      <c r="Z84" s="94"/>
      <c r="AA84" s="95">
        <f t="shared" si="37"/>
        <v>0</v>
      </c>
      <c r="AB84" s="94"/>
      <c r="AC84" s="95">
        <f t="shared" si="38"/>
        <v>0</v>
      </c>
      <c r="AD84" s="94"/>
      <c r="AE84" s="95">
        <f t="shared" si="39"/>
        <v>0</v>
      </c>
      <c r="AF84" s="94"/>
      <c r="AG84" s="95">
        <f t="shared" si="40"/>
        <v>0</v>
      </c>
      <c r="AH84" s="94"/>
      <c r="AI84" s="95">
        <f t="shared" si="41"/>
        <v>0</v>
      </c>
      <c r="AJ84" s="94"/>
      <c r="AK84" s="95">
        <f t="shared" si="42"/>
        <v>0</v>
      </c>
      <c r="AL84" s="94"/>
      <c r="AM84" s="95">
        <f t="shared" si="43"/>
        <v>0</v>
      </c>
      <c r="AN84" s="94"/>
      <c r="AO84" s="95">
        <f t="shared" si="44"/>
        <v>0</v>
      </c>
      <c r="AP84" s="94"/>
      <c r="AQ84" s="95">
        <f t="shared" si="45"/>
        <v>0</v>
      </c>
      <c r="AR84" s="94"/>
      <c r="AS84" s="95">
        <f t="shared" si="46"/>
        <v>0</v>
      </c>
      <c r="AT84" s="5">
        <f t="shared" si="2"/>
        <v>0</v>
      </c>
      <c r="AU84" s="14">
        <f t="shared" si="3"/>
        <v>0</v>
      </c>
      <c r="AV84" s="99">
        <f t="shared" si="23"/>
        <v>0</v>
      </c>
      <c r="AW84" s="15">
        <f t="shared" si="24"/>
        <v>2</v>
      </c>
      <c r="AX84" s="5">
        <f t="shared" si="25"/>
        <v>0</v>
      </c>
      <c r="AY84" s="79"/>
      <c r="AZ84" s="86"/>
      <c r="BA84" s="86"/>
      <c r="BB84" s="86"/>
      <c r="BC84" s="21"/>
    </row>
    <row r="85" spans="1:55" ht="12.75" customHeight="1" x14ac:dyDescent="0.2">
      <c r="A85" s="3"/>
      <c r="B85" s="5">
        <f t="shared" si="26"/>
        <v>38</v>
      </c>
      <c r="C85" s="137" t="s">
        <v>135</v>
      </c>
      <c r="D85" s="138" t="s">
        <v>135</v>
      </c>
      <c r="E85" s="22"/>
      <c r="F85" s="94"/>
      <c r="G85" s="95">
        <f t="shared" si="27"/>
        <v>0</v>
      </c>
      <c r="H85" s="94"/>
      <c r="I85" s="95">
        <f t="shared" si="28"/>
        <v>0</v>
      </c>
      <c r="J85" s="94"/>
      <c r="K85" s="95">
        <f t="shared" si="29"/>
        <v>0</v>
      </c>
      <c r="L85" s="94"/>
      <c r="M85" s="95">
        <f t="shared" si="30"/>
        <v>0</v>
      </c>
      <c r="N85" s="94"/>
      <c r="O85" s="95">
        <f t="shared" si="31"/>
        <v>0</v>
      </c>
      <c r="P85" s="94"/>
      <c r="Q85" s="95">
        <f t="shared" si="32"/>
        <v>0</v>
      </c>
      <c r="R85" s="94"/>
      <c r="S85" s="95">
        <f t="shared" si="33"/>
        <v>0</v>
      </c>
      <c r="T85" s="94"/>
      <c r="U85" s="95">
        <f t="shared" si="34"/>
        <v>0</v>
      </c>
      <c r="V85" s="94"/>
      <c r="W85" s="95">
        <f t="shared" si="35"/>
        <v>0</v>
      </c>
      <c r="X85" s="94"/>
      <c r="Y85" s="95">
        <f t="shared" si="36"/>
        <v>0</v>
      </c>
      <c r="Z85" s="94"/>
      <c r="AA85" s="95">
        <f t="shared" si="37"/>
        <v>0</v>
      </c>
      <c r="AB85" s="94"/>
      <c r="AC85" s="95">
        <f t="shared" si="38"/>
        <v>0</v>
      </c>
      <c r="AD85" s="94"/>
      <c r="AE85" s="95">
        <f t="shared" si="39"/>
        <v>0</v>
      </c>
      <c r="AF85" s="94"/>
      <c r="AG85" s="95">
        <f t="shared" si="40"/>
        <v>0</v>
      </c>
      <c r="AH85" s="94"/>
      <c r="AI85" s="95">
        <f t="shared" si="41"/>
        <v>0</v>
      </c>
      <c r="AJ85" s="94"/>
      <c r="AK85" s="95">
        <f t="shared" si="42"/>
        <v>0</v>
      </c>
      <c r="AL85" s="94"/>
      <c r="AM85" s="95">
        <f t="shared" si="43"/>
        <v>0</v>
      </c>
      <c r="AN85" s="94"/>
      <c r="AO85" s="95">
        <f t="shared" si="44"/>
        <v>0</v>
      </c>
      <c r="AP85" s="94"/>
      <c r="AQ85" s="95">
        <f t="shared" si="45"/>
        <v>0</v>
      </c>
      <c r="AR85" s="94"/>
      <c r="AS85" s="95">
        <f t="shared" si="46"/>
        <v>0</v>
      </c>
      <c r="AT85" s="5">
        <f t="shared" si="2"/>
        <v>0</v>
      </c>
      <c r="AU85" s="14">
        <f t="shared" si="3"/>
        <v>0</v>
      </c>
      <c r="AV85" s="99">
        <f t="shared" si="23"/>
        <v>0</v>
      </c>
      <c r="AW85" s="15">
        <f t="shared" si="24"/>
        <v>2</v>
      </c>
      <c r="AX85" s="5">
        <f t="shared" si="25"/>
        <v>0</v>
      </c>
      <c r="AY85" s="79"/>
      <c r="AZ85" s="86"/>
      <c r="BA85" s="86"/>
      <c r="BB85" s="86"/>
      <c r="BC85" s="21"/>
    </row>
    <row r="86" spans="1:55" ht="12.75" customHeight="1" x14ac:dyDescent="0.2">
      <c r="A86" s="3"/>
      <c r="B86" s="5">
        <f t="shared" si="26"/>
        <v>39</v>
      </c>
      <c r="C86" s="137" t="s">
        <v>136</v>
      </c>
      <c r="D86" s="138" t="s">
        <v>136</v>
      </c>
      <c r="E86" s="22"/>
      <c r="F86" s="94"/>
      <c r="G86" s="95">
        <f t="shared" si="27"/>
        <v>0</v>
      </c>
      <c r="H86" s="94"/>
      <c r="I86" s="95">
        <f t="shared" si="28"/>
        <v>0</v>
      </c>
      <c r="J86" s="94"/>
      <c r="K86" s="95">
        <f t="shared" si="29"/>
        <v>0</v>
      </c>
      <c r="L86" s="94"/>
      <c r="M86" s="95">
        <f t="shared" si="30"/>
        <v>0</v>
      </c>
      <c r="N86" s="94"/>
      <c r="O86" s="95">
        <f t="shared" si="31"/>
        <v>0</v>
      </c>
      <c r="P86" s="94"/>
      <c r="Q86" s="95">
        <f t="shared" si="32"/>
        <v>0</v>
      </c>
      <c r="R86" s="94"/>
      <c r="S86" s="95">
        <f t="shared" si="33"/>
        <v>0</v>
      </c>
      <c r="T86" s="94"/>
      <c r="U86" s="95">
        <f t="shared" si="34"/>
        <v>0</v>
      </c>
      <c r="V86" s="94"/>
      <c r="W86" s="95">
        <f t="shared" si="35"/>
        <v>0</v>
      </c>
      <c r="X86" s="94"/>
      <c r="Y86" s="95">
        <f t="shared" si="36"/>
        <v>0</v>
      </c>
      <c r="Z86" s="94"/>
      <c r="AA86" s="95">
        <f t="shared" si="37"/>
        <v>0</v>
      </c>
      <c r="AB86" s="94"/>
      <c r="AC86" s="95">
        <f t="shared" si="38"/>
        <v>0</v>
      </c>
      <c r="AD86" s="94"/>
      <c r="AE86" s="95">
        <f t="shared" si="39"/>
        <v>0</v>
      </c>
      <c r="AF86" s="94"/>
      <c r="AG86" s="95">
        <f t="shared" si="40"/>
        <v>0</v>
      </c>
      <c r="AH86" s="94"/>
      <c r="AI86" s="95">
        <f t="shared" si="41"/>
        <v>0</v>
      </c>
      <c r="AJ86" s="94"/>
      <c r="AK86" s="95">
        <f t="shared" si="42"/>
        <v>0</v>
      </c>
      <c r="AL86" s="94"/>
      <c r="AM86" s="95">
        <f t="shared" si="43"/>
        <v>0</v>
      </c>
      <c r="AN86" s="94"/>
      <c r="AO86" s="95">
        <f t="shared" si="44"/>
        <v>0</v>
      </c>
      <c r="AP86" s="94"/>
      <c r="AQ86" s="95">
        <f t="shared" si="45"/>
        <v>0</v>
      </c>
      <c r="AR86" s="94"/>
      <c r="AS86" s="95">
        <f t="shared" si="46"/>
        <v>0</v>
      </c>
      <c r="AT86" s="5">
        <f t="shared" si="2"/>
        <v>0</v>
      </c>
      <c r="AU86" s="14">
        <f t="shared" si="3"/>
        <v>0</v>
      </c>
      <c r="AV86" s="99">
        <f t="shared" si="23"/>
        <v>0</v>
      </c>
      <c r="AW86" s="15">
        <f t="shared" si="24"/>
        <v>2</v>
      </c>
      <c r="AX86" s="5">
        <f t="shared" si="25"/>
        <v>0</v>
      </c>
      <c r="AY86" s="79"/>
      <c r="AZ86" s="86"/>
      <c r="BA86" s="86"/>
      <c r="BB86" s="86"/>
      <c r="BC86" s="21"/>
    </row>
    <row r="87" spans="1:55" ht="12.75" customHeight="1" x14ac:dyDescent="0.2">
      <c r="A87" s="3"/>
      <c r="B87" s="5">
        <f t="shared" si="26"/>
        <v>40</v>
      </c>
      <c r="C87" s="137" t="s">
        <v>137</v>
      </c>
      <c r="D87" s="138" t="s">
        <v>137</v>
      </c>
      <c r="E87" s="22"/>
      <c r="F87" s="94"/>
      <c r="G87" s="95">
        <f t="shared" si="27"/>
        <v>0</v>
      </c>
      <c r="H87" s="94"/>
      <c r="I87" s="95">
        <f t="shared" si="28"/>
        <v>0</v>
      </c>
      <c r="J87" s="94"/>
      <c r="K87" s="95">
        <f t="shared" si="29"/>
        <v>0</v>
      </c>
      <c r="L87" s="94"/>
      <c r="M87" s="95">
        <f t="shared" si="30"/>
        <v>0</v>
      </c>
      <c r="N87" s="94"/>
      <c r="O87" s="95">
        <f t="shared" si="31"/>
        <v>0</v>
      </c>
      <c r="P87" s="94"/>
      <c r="Q87" s="95">
        <f t="shared" si="32"/>
        <v>0</v>
      </c>
      <c r="R87" s="94"/>
      <c r="S87" s="95">
        <f t="shared" si="33"/>
        <v>0</v>
      </c>
      <c r="T87" s="94"/>
      <c r="U87" s="95">
        <f t="shared" si="34"/>
        <v>0</v>
      </c>
      <c r="V87" s="94"/>
      <c r="W87" s="95">
        <f t="shared" si="35"/>
        <v>0</v>
      </c>
      <c r="X87" s="94"/>
      <c r="Y87" s="95">
        <f t="shared" si="36"/>
        <v>0</v>
      </c>
      <c r="Z87" s="94"/>
      <c r="AA87" s="95">
        <f t="shared" si="37"/>
        <v>0</v>
      </c>
      <c r="AB87" s="94"/>
      <c r="AC87" s="95">
        <f t="shared" si="38"/>
        <v>0</v>
      </c>
      <c r="AD87" s="94"/>
      <c r="AE87" s="95">
        <f t="shared" si="39"/>
        <v>0</v>
      </c>
      <c r="AF87" s="94"/>
      <c r="AG87" s="95">
        <f t="shared" si="40"/>
        <v>0</v>
      </c>
      <c r="AH87" s="94"/>
      <c r="AI87" s="95">
        <f t="shared" si="41"/>
        <v>0</v>
      </c>
      <c r="AJ87" s="94"/>
      <c r="AK87" s="95">
        <f t="shared" si="42"/>
        <v>0</v>
      </c>
      <c r="AL87" s="94"/>
      <c r="AM87" s="95">
        <f t="shared" si="43"/>
        <v>0</v>
      </c>
      <c r="AN87" s="94"/>
      <c r="AO87" s="95">
        <f t="shared" si="44"/>
        <v>0</v>
      </c>
      <c r="AP87" s="94"/>
      <c r="AQ87" s="95">
        <f t="shared" si="45"/>
        <v>0</v>
      </c>
      <c r="AR87" s="94"/>
      <c r="AS87" s="95">
        <f t="shared" si="46"/>
        <v>0</v>
      </c>
      <c r="AT87" s="5">
        <f t="shared" si="2"/>
        <v>0</v>
      </c>
      <c r="AU87" s="14">
        <f t="shared" si="3"/>
        <v>0</v>
      </c>
      <c r="AV87" s="99">
        <f t="shared" si="23"/>
        <v>0</v>
      </c>
      <c r="AW87" s="15">
        <f t="shared" si="24"/>
        <v>2</v>
      </c>
      <c r="AX87" s="5">
        <f t="shared" si="25"/>
        <v>0</v>
      </c>
      <c r="AY87" s="79"/>
      <c r="AZ87" s="86"/>
      <c r="BA87" s="86"/>
      <c r="BB87" s="86"/>
      <c r="BC87" s="21"/>
    </row>
    <row r="88" spans="1:55" ht="12.75" customHeight="1" x14ac:dyDescent="0.2">
      <c r="A88" s="3"/>
      <c r="B88" s="5">
        <f t="shared" si="26"/>
        <v>41</v>
      </c>
      <c r="C88" s="137" t="s">
        <v>138</v>
      </c>
      <c r="D88" s="138" t="s">
        <v>138</v>
      </c>
      <c r="E88" s="22"/>
      <c r="F88" s="94"/>
      <c r="G88" s="95">
        <f t="shared" si="27"/>
        <v>0</v>
      </c>
      <c r="H88" s="94"/>
      <c r="I88" s="95">
        <f t="shared" si="28"/>
        <v>0</v>
      </c>
      <c r="J88" s="94"/>
      <c r="K88" s="95">
        <f t="shared" si="29"/>
        <v>0</v>
      </c>
      <c r="L88" s="94"/>
      <c r="M88" s="95">
        <f t="shared" si="30"/>
        <v>0</v>
      </c>
      <c r="N88" s="94"/>
      <c r="O88" s="95">
        <f t="shared" si="31"/>
        <v>0</v>
      </c>
      <c r="P88" s="94"/>
      <c r="Q88" s="95">
        <f t="shared" si="32"/>
        <v>0</v>
      </c>
      <c r="R88" s="94"/>
      <c r="S88" s="95">
        <f t="shared" si="33"/>
        <v>0</v>
      </c>
      <c r="T88" s="94"/>
      <c r="U88" s="95">
        <f t="shared" si="34"/>
        <v>0</v>
      </c>
      <c r="V88" s="94"/>
      <c r="W88" s="95">
        <f t="shared" si="35"/>
        <v>0</v>
      </c>
      <c r="X88" s="94"/>
      <c r="Y88" s="95">
        <f t="shared" si="36"/>
        <v>0</v>
      </c>
      <c r="Z88" s="94"/>
      <c r="AA88" s="95">
        <f t="shared" si="37"/>
        <v>0</v>
      </c>
      <c r="AB88" s="94"/>
      <c r="AC88" s="95">
        <f t="shared" si="38"/>
        <v>0</v>
      </c>
      <c r="AD88" s="94"/>
      <c r="AE88" s="95">
        <f t="shared" si="39"/>
        <v>0</v>
      </c>
      <c r="AF88" s="94"/>
      <c r="AG88" s="95">
        <f t="shared" si="40"/>
        <v>0</v>
      </c>
      <c r="AH88" s="94"/>
      <c r="AI88" s="95">
        <f t="shared" si="41"/>
        <v>0</v>
      </c>
      <c r="AJ88" s="94"/>
      <c r="AK88" s="95">
        <f t="shared" si="42"/>
        <v>0</v>
      </c>
      <c r="AL88" s="94"/>
      <c r="AM88" s="95">
        <f t="shared" si="43"/>
        <v>0</v>
      </c>
      <c r="AN88" s="94"/>
      <c r="AO88" s="95">
        <f t="shared" si="44"/>
        <v>0</v>
      </c>
      <c r="AP88" s="94"/>
      <c r="AQ88" s="95">
        <f t="shared" si="45"/>
        <v>0</v>
      </c>
      <c r="AR88" s="94"/>
      <c r="AS88" s="95">
        <f t="shared" si="46"/>
        <v>0</v>
      </c>
      <c r="AT88" s="5">
        <f t="shared" si="2"/>
        <v>0</v>
      </c>
      <c r="AU88" s="14">
        <f t="shared" si="3"/>
        <v>0</v>
      </c>
      <c r="AV88" s="99">
        <f t="shared" si="23"/>
        <v>0</v>
      </c>
      <c r="AW88" s="15">
        <f t="shared" si="24"/>
        <v>2</v>
      </c>
      <c r="AX88" s="5">
        <f t="shared" si="25"/>
        <v>0</v>
      </c>
      <c r="AY88" s="79"/>
      <c r="AZ88" s="86"/>
      <c r="BA88" s="86"/>
      <c r="BB88" s="86"/>
      <c r="BC88" s="21"/>
    </row>
    <row r="89" spans="1:55" ht="12.75" customHeight="1" x14ac:dyDescent="0.2">
      <c r="A89" s="3"/>
      <c r="B89" s="5">
        <f t="shared" si="26"/>
        <v>42</v>
      </c>
      <c r="C89" s="137" t="s">
        <v>139</v>
      </c>
      <c r="D89" s="138" t="s">
        <v>139</v>
      </c>
      <c r="E89" s="22"/>
      <c r="F89" s="94"/>
      <c r="G89" s="95">
        <f t="shared" si="27"/>
        <v>0</v>
      </c>
      <c r="H89" s="94"/>
      <c r="I89" s="95">
        <f t="shared" si="28"/>
        <v>0</v>
      </c>
      <c r="J89" s="94"/>
      <c r="K89" s="95">
        <f t="shared" si="29"/>
        <v>0</v>
      </c>
      <c r="L89" s="94"/>
      <c r="M89" s="95">
        <f t="shared" si="30"/>
        <v>0</v>
      </c>
      <c r="N89" s="94"/>
      <c r="O89" s="95">
        <f t="shared" si="31"/>
        <v>0</v>
      </c>
      <c r="P89" s="94"/>
      <c r="Q89" s="95">
        <f t="shared" si="32"/>
        <v>0</v>
      </c>
      <c r="R89" s="94"/>
      <c r="S89" s="95">
        <f t="shared" si="33"/>
        <v>0</v>
      </c>
      <c r="T89" s="94"/>
      <c r="U89" s="95">
        <f t="shared" si="34"/>
        <v>0</v>
      </c>
      <c r="V89" s="94"/>
      <c r="W89" s="95">
        <f t="shared" si="35"/>
        <v>0</v>
      </c>
      <c r="X89" s="94"/>
      <c r="Y89" s="95">
        <f t="shared" si="36"/>
        <v>0</v>
      </c>
      <c r="Z89" s="94"/>
      <c r="AA89" s="95">
        <f t="shared" si="37"/>
        <v>0</v>
      </c>
      <c r="AB89" s="94"/>
      <c r="AC89" s="95">
        <f t="shared" si="38"/>
        <v>0</v>
      </c>
      <c r="AD89" s="94"/>
      <c r="AE89" s="95">
        <f t="shared" si="39"/>
        <v>0</v>
      </c>
      <c r="AF89" s="94"/>
      <c r="AG89" s="95">
        <f t="shared" si="40"/>
        <v>0</v>
      </c>
      <c r="AH89" s="94"/>
      <c r="AI89" s="95">
        <f t="shared" si="41"/>
        <v>0</v>
      </c>
      <c r="AJ89" s="94"/>
      <c r="AK89" s="95">
        <f t="shared" si="42"/>
        <v>0</v>
      </c>
      <c r="AL89" s="94"/>
      <c r="AM89" s="95">
        <f t="shared" si="43"/>
        <v>0</v>
      </c>
      <c r="AN89" s="94"/>
      <c r="AO89" s="95">
        <f t="shared" si="44"/>
        <v>0</v>
      </c>
      <c r="AP89" s="94"/>
      <c r="AQ89" s="95">
        <f t="shared" si="45"/>
        <v>0</v>
      </c>
      <c r="AR89" s="94"/>
      <c r="AS89" s="95">
        <f t="shared" si="46"/>
        <v>0</v>
      </c>
      <c r="AT89" s="5">
        <f t="shared" si="2"/>
        <v>0</v>
      </c>
      <c r="AU89" s="14">
        <f t="shared" si="3"/>
        <v>0</v>
      </c>
      <c r="AV89" s="99">
        <f t="shared" si="23"/>
        <v>0</v>
      </c>
      <c r="AW89" s="15">
        <f t="shared" si="24"/>
        <v>2</v>
      </c>
      <c r="AX89" s="5">
        <f t="shared" si="25"/>
        <v>0</v>
      </c>
      <c r="AY89" s="79"/>
      <c r="AZ89" s="86"/>
      <c r="BA89" s="86"/>
      <c r="BB89" s="86"/>
      <c r="BC89" s="21"/>
    </row>
    <row r="90" spans="1:55" ht="12.75" customHeight="1" x14ac:dyDescent="0.2">
      <c r="A90" s="3"/>
      <c r="B90" s="5">
        <f t="shared" si="26"/>
        <v>43</v>
      </c>
      <c r="C90" s="137" t="s">
        <v>140</v>
      </c>
      <c r="D90" s="138" t="s">
        <v>140</v>
      </c>
      <c r="E90" s="22"/>
      <c r="F90" s="94"/>
      <c r="G90" s="95">
        <f t="shared" si="27"/>
        <v>0</v>
      </c>
      <c r="H90" s="94"/>
      <c r="I90" s="95">
        <f t="shared" si="28"/>
        <v>0</v>
      </c>
      <c r="J90" s="94"/>
      <c r="K90" s="95">
        <f t="shared" si="29"/>
        <v>0</v>
      </c>
      <c r="L90" s="94"/>
      <c r="M90" s="95">
        <f t="shared" si="30"/>
        <v>0</v>
      </c>
      <c r="N90" s="94"/>
      <c r="O90" s="95">
        <f t="shared" si="31"/>
        <v>0</v>
      </c>
      <c r="P90" s="94"/>
      <c r="Q90" s="95">
        <f t="shared" si="32"/>
        <v>0</v>
      </c>
      <c r="R90" s="94"/>
      <c r="S90" s="95">
        <f t="shared" si="33"/>
        <v>0</v>
      </c>
      <c r="T90" s="94"/>
      <c r="U90" s="95">
        <f t="shared" si="34"/>
        <v>0</v>
      </c>
      <c r="V90" s="94"/>
      <c r="W90" s="95">
        <f t="shared" si="35"/>
        <v>0</v>
      </c>
      <c r="X90" s="94"/>
      <c r="Y90" s="95">
        <f t="shared" si="36"/>
        <v>0</v>
      </c>
      <c r="Z90" s="94"/>
      <c r="AA90" s="95">
        <f t="shared" si="37"/>
        <v>0</v>
      </c>
      <c r="AB90" s="94"/>
      <c r="AC90" s="95">
        <f t="shared" si="38"/>
        <v>0</v>
      </c>
      <c r="AD90" s="94"/>
      <c r="AE90" s="95">
        <f t="shared" si="39"/>
        <v>0</v>
      </c>
      <c r="AF90" s="94"/>
      <c r="AG90" s="95">
        <f t="shared" si="40"/>
        <v>0</v>
      </c>
      <c r="AH90" s="94"/>
      <c r="AI90" s="95">
        <f t="shared" si="41"/>
        <v>0</v>
      </c>
      <c r="AJ90" s="94"/>
      <c r="AK90" s="95">
        <f t="shared" si="42"/>
        <v>0</v>
      </c>
      <c r="AL90" s="94"/>
      <c r="AM90" s="95">
        <f t="shared" si="43"/>
        <v>0</v>
      </c>
      <c r="AN90" s="94"/>
      <c r="AO90" s="95">
        <f t="shared" si="44"/>
        <v>0</v>
      </c>
      <c r="AP90" s="94"/>
      <c r="AQ90" s="95">
        <f t="shared" si="45"/>
        <v>0</v>
      </c>
      <c r="AR90" s="94"/>
      <c r="AS90" s="95">
        <f t="shared" si="46"/>
        <v>0</v>
      </c>
      <c r="AT90" s="5">
        <f t="shared" si="2"/>
        <v>0</v>
      </c>
      <c r="AU90" s="14">
        <f t="shared" si="3"/>
        <v>0</v>
      </c>
      <c r="AV90" s="99">
        <f t="shared" si="23"/>
        <v>0</v>
      </c>
      <c r="AW90" s="15">
        <f t="shared" si="24"/>
        <v>2</v>
      </c>
      <c r="AX90" s="5">
        <f t="shared" si="25"/>
        <v>0</v>
      </c>
      <c r="AY90" s="79"/>
      <c r="AZ90" s="86"/>
      <c r="BA90" s="86"/>
      <c r="BB90" s="86"/>
      <c r="BC90" s="21"/>
    </row>
    <row r="91" spans="1:55" ht="12.75" customHeight="1" x14ac:dyDescent="0.2">
      <c r="A91" s="3"/>
      <c r="B91" s="5">
        <f t="shared" si="26"/>
        <v>44</v>
      </c>
      <c r="C91" s="137"/>
      <c r="D91" s="138"/>
      <c r="E91" s="22"/>
      <c r="F91" s="94"/>
      <c r="G91" s="95">
        <f>IF(F91=$F$45,$F$46,0)</f>
        <v>0</v>
      </c>
      <c r="H91" s="94"/>
      <c r="I91" s="95">
        <f>IF(H91=$H$45,$H$46,0)</f>
        <v>0</v>
      </c>
      <c r="J91" s="94"/>
      <c r="K91" s="95">
        <f>IF(J91=$J$45,$J$46,0)</f>
        <v>0</v>
      </c>
      <c r="L91" s="94"/>
      <c r="M91" s="95">
        <f>IF(L91=$L$45,$L$46,0)</f>
        <v>0</v>
      </c>
      <c r="N91" s="94"/>
      <c r="O91" s="95">
        <f>IF(N91=$N$45,$N$46,0)</f>
        <v>0</v>
      </c>
      <c r="P91" s="94"/>
      <c r="Q91" s="95">
        <f>IF(P91=$P$45,$P$46,0)</f>
        <v>0</v>
      </c>
      <c r="R91" s="94"/>
      <c r="S91" s="95">
        <f>IF(R91=$R$45,$R$46,0)</f>
        <v>0</v>
      </c>
      <c r="T91" s="94"/>
      <c r="U91" s="95">
        <f>IF(T91=$T$45,$T$46,0)</f>
        <v>0</v>
      </c>
      <c r="V91" s="94"/>
      <c r="W91" s="95">
        <f>IF(V91=$V$45,$V$46,0)</f>
        <v>0</v>
      </c>
      <c r="X91" s="94"/>
      <c r="Y91" s="95">
        <f>IF(X91=$X$45,$X$46,0)</f>
        <v>0</v>
      </c>
      <c r="Z91" s="94"/>
      <c r="AA91" s="95">
        <f>IF(Z91=$Z$45,$Z$46,0)</f>
        <v>0</v>
      </c>
      <c r="AB91" s="94"/>
      <c r="AC91" s="95">
        <f>IF(AB91=$AB$45,$AB$46,0)</f>
        <v>0</v>
      </c>
      <c r="AD91" s="94"/>
      <c r="AE91" s="95">
        <f>IF(AD91=$AD$45,$AD$46,0)</f>
        <v>0</v>
      </c>
      <c r="AF91" s="94"/>
      <c r="AG91" s="95">
        <f>IF(AF91=$AF$45,$AF$46,0)</f>
        <v>0</v>
      </c>
      <c r="AH91" s="94"/>
      <c r="AI91" s="95">
        <f>IF(AH91=$AH$45,$AH$46,0)</f>
        <v>0</v>
      </c>
      <c r="AJ91" s="94"/>
      <c r="AK91" s="95">
        <f>IF(AJ91=$AJ$45,$AJ$46,0)</f>
        <v>0</v>
      </c>
      <c r="AL91" s="94"/>
      <c r="AM91" s="95">
        <f>IF(AL91=$AL$45,$AL$46,0)</f>
        <v>0</v>
      </c>
      <c r="AN91" s="94"/>
      <c r="AO91" s="95">
        <f>IF(AN91=$AN$45,$AN$46,0)</f>
        <v>0</v>
      </c>
      <c r="AP91" s="94"/>
      <c r="AQ91" s="95">
        <f>IF(AP91=$AP$45,$AP$46,0)</f>
        <v>0</v>
      </c>
      <c r="AR91" s="94"/>
      <c r="AS91" s="95">
        <f>IF(AR91=$AR$45,$AR$46,0)</f>
        <v>0</v>
      </c>
      <c r="AT91" s="5">
        <f t="shared" si="2"/>
        <v>0</v>
      </c>
      <c r="AU91" s="14">
        <f t="shared" si="3"/>
        <v>0</v>
      </c>
      <c r="AV91" s="99">
        <f t="shared" si="23"/>
        <v>0</v>
      </c>
      <c r="AW91" s="15">
        <f t="shared" si="24"/>
        <v>2</v>
      </c>
      <c r="AX91" s="5">
        <f t="shared" si="25"/>
        <v>0</v>
      </c>
      <c r="AY91" s="79"/>
      <c r="AZ91" s="86"/>
      <c r="BA91" s="86"/>
      <c r="BB91" s="86"/>
      <c r="BC91" s="21"/>
    </row>
    <row r="92" spans="1:55" ht="12.75" customHeight="1" x14ac:dyDescent="0.2">
      <c r="A92" s="3"/>
      <c r="B92" s="5">
        <f t="shared" si="26"/>
        <v>45</v>
      </c>
      <c r="C92" s="137"/>
      <c r="D92" s="138"/>
      <c r="E92" s="22"/>
      <c r="F92" s="94"/>
      <c r="G92" s="95">
        <f>IF(F92=$F$45,$F$46,0)</f>
        <v>0</v>
      </c>
      <c r="H92" s="94"/>
      <c r="I92" s="95">
        <f>IF(H92=$H$45,$H$46,0)</f>
        <v>0</v>
      </c>
      <c r="J92" s="94"/>
      <c r="K92" s="95">
        <f>IF(J92=$J$45,$J$46,0)</f>
        <v>0</v>
      </c>
      <c r="L92" s="94"/>
      <c r="M92" s="95">
        <f>IF(L92=$L$45,$L$46,0)</f>
        <v>0</v>
      </c>
      <c r="N92" s="94"/>
      <c r="O92" s="95">
        <f>IF(N92=$N$45,$N$46,0)</f>
        <v>0</v>
      </c>
      <c r="P92" s="94"/>
      <c r="Q92" s="95">
        <f>IF(P92=$P$45,$P$46,0)</f>
        <v>0</v>
      </c>
      <c r="R92" s="94"/>
      <c r="S92" s="95">
        <f>IF(R92=$R$45,$R$46,0)</f>
        <v>0</v>
      </c>
      <c r="T92" s="94"/>
      <c r="U92" s="95">
        <f>IF(T92=$T$45,$T$46,0)</f>
        <v>0</v>
      </c>
      <c r="V92" s="94"/>
      <c r="W92" s="95">
        <f>IF(V92=$V$45,$V$46,0)</f>
        <v>0</v>
      </c>
      <c r="X92" s="94"/>
      <c r="Y92" s="95">
        <f>IF(X92=$X$45,$X$46,0)</f>
        <v>0</v>
      </c>
      <c r="Z92" s="94"/>
      <c r="AA92" s="95">
        <f>IF(Z92=$Z$45,$Z$46,0)</f>
        <v>0</v>
      </c>
      <c r="AB92" s="94"/>
      <c r="AC92" s="95">
        <f>IF(AB92=$AB$45,$AB$46,0)</f>
        <v>0</v>
      </c>
      <c r="AD92" s="94"/>
      <c r="AE92" s="95">
        <f>IF(AD92=$AD$45,$AD$46,0)</f>
        <v>0</v>
      </c>
      <c r="AF92" s="94"/>
      <c r="AG92" s="95">
        <f>IF(AF92=$AF$45,$AF$46,0)</f>
        <v>0</v>
      </c>
      <c r="AH92" s="94"/>
      <c r="AI92" s="95">
        <f>IF(AH92=$AH$45,$AH$46,0)</f>
        <v>0</v>
      </c>
      <c r="AJ92" s="94"/>
      <c r="AK92" s="95">
        <f>IF(AJ92=$AJ$45,$AJ$46,0)</f>
        <v>0</v>
      </c>
      <c r="AL92" s="94"/>
      <c r="AM92" s="95">
        <f>IF(AL92=$AL$45,$AL$46,0)</f>
        <v>0</v>
      </c>
      <c r="AN92" s="94"/>
      <c r="AO92" s="95">
        <f>IF(AN92=$AN$45,$AN$46,0)</f>
        <v>0</v>
      </c>
      <c r="AP92" s="94"/>
      <c r="AQ92" s="95">
        <f>IF(AP92=$AP$45,$AP$46,0)</f>
        <v>0</v>
      </c>
      <c r="AR92" s="94"/>
      <c r="AS92" s="95">
        <f>IF(AR92=$AR$45,$AR$46,0)</f>
        <v>0</v>
      </c>
      <c r="AT92" s="5">
        <f t="shared" si="2"/>
        <v>0</v>
      </c>
      <c r="AU92" s="14">
        <f t="shared" si="3"/>
        <v>0</v>
      </c>
      <c r="AV92" s="99">
        <f t="shared" si="23"/>
        <v>0</v>
      </c>
      <c r="AW92" s="15">
        <f t="shared" si="24"/>
        <v>2</v>
      </c>
      <c r="AX92" s="5">
        <f t="shared" si="25"/>
        <v>0</v>
      </c>
      <c r="AY92" s="79"/>
      <c r="AZ92" s="86"/>
      <c r="BA92" s="86"/>
      <c r="BB92" s="86"/>
      <c r="BC92" s="21"/>
    </row>
    <row r="93" spans="1:55" ht="12.75" customHeight="1" x14ac:dyDescent="0.2">
      <c r="A93" s="3"/>
      <c r="B93" s="5">
        <f t="shared" si="26"/>
        <v>46</v>
      </c>
      <c r="C93" s="137"/>
      <c r="D93" s="138"/>
      <c r="E93" s="22"/>
      <c r="F93" s="94"/>
      <c r="G93" s="95">
        <f>IF(F93=$F$45,$F$46,0)</f>
        <v>0</v>
      </c>
      <c r="H93" s="94"/>
      <c r="I93" s="95">
        <f>IF(H93=$H$45,$H$46,0)</f>
        <v>0</v>
      </c>
      <c r="J93" s="94"/>
      <c r="K93" s="95">
        <f>IF(J93=$J$45,$J$46,0)</f>
        <v>0</v>
      </c>
      <c r="L93" s="94"/>
      <c r="M93" s="95">
        <f>IF(L93=$L$45,$L$46,0)</f>
        <v>0</v>
      </c>
      <c r="N93" s="94"/>
      <c r="O93" s="95">
        <f>IF(N93=$N$45,$N$46,0)</f>
        <v>0</v>
      </c>
      <c r="P93" s="94"/>
      <c r="Q93" s="95">
        <f>IF(P93=$P$45,$P$46,0)</f>
        <v>0</v>
      </c>
      <c r="R93" s="94"/>
      <c r="S93" s="95">
        <f>IF(R93=$R$45,$R$46,0)</f>
        <v>0</v>
      </c>
      <c r="T93" s="94"/>
      <c r="U93" s="95">
        <f>IF(T93=$T$45,$T$46,0)</f>
        <v>0</v>
      </c>
      <c r="V93" s="94"/>
      <c r="W93" s="95">
        <f>IF(V93=$V$45,$V$46,0)</f>
        <v>0</v>
      </c>
      <c r="X93" s="94"/>
      <c r="Y93" s="95">
        <f>IF(X93=$X$45,$X$46,0)</f>
        <v>0</v>
      </c>
      <c r="Z93" s="94"/>
      <c r="AA93" s="95">
        <f>IF(Z93=$Z$45,$Z$46,0)</f>
        <v>0</v>
      </c>
      <c r="AB93" s="94"/>
      <c r="AC93" s="95">
        <f>IF(AB93=$AB$45,$AB$46,0)</f>
        <v>0</v>
      </c>
      <c r="AD93" s="94"/>
      <c r="AE93" s="95">
        <f>IF(AD93=$AD$45,$AD$46,0)</f>
        <v>0</v>
      </c>
      <c r="AF93" s="94"/>
      <c r="AG93" s="95">
        <f>IF(AF93=$AF$45,$AF$46,0)</f>
        <v>0</v>
      </c>
      <c r="AH93" s="94"/>
      <c r="AI93" s="95">
        <f>IF(AH93=$AH$45,$AH$46,0)</f>
        <v>0</v>
      </c>
      <c r="AJ93" s="94"/>
      <c r="AK93" s="95">
        <f>IF(AJ93=$AJ$45,$AJ$46,0)</f>
        <v>0</v>
      </c>
      <c r="AL93" s="94"/>
      <c r="AM93" s="95">
        <f>IF(AL93=$AL$45,$AL$46,0)</f>
        <v>0</v>
      </c>
      <c r="AN93" s="94"/>
      <c r="AO93" s="95">
        <f>IF(AN93=$AN$45,$AN$46,0)</f>
        <v>0</v>
      </c>
      <c r="AP93" s="94"/>
      <c r="AQ93" s="95">
        <f>IF(AP93=$AP$45,$AP$46,0)</f>
        <v>0</v>
      </c>
      <c r="AR93" s="94"/>
      <c r="AS93" s="95">
        <f>IF(AR93=$AR$45,$AR$46,0)</f>
        <v>0</v>
      </c>
      <c r="AT93" s="5">
        <f t="shared" si="2"/>
        <v>0</v>
      </c>
      <c r="AU93" s="14">
        <f t="shared" si="3"/>
        <v>0</v>
      </c>
      <c r="AV93" s="99">
        <f t="shared" si="23"/>
        <v>0</v>
      </c>
      <c r="AW93" s="15">
        <f t="shared" si="24"/>
        <v>2</v>
      </c>
      <c r="AX93" s="5">
        <f t="shared" si="25"/>
        <v>0</v>
      </c>
      <c r="AY93" s="79"/>
      <c r="AZ93" s="86"/>
      <c r="BA93" s="86"/>
      <c r="BB93" s="86"/>
      <c r="BC93" s="21"/>
    </row>
    <row r="94" spans="1:55" ht="12.75" customHeight="1" x14ac:dyDescent="0.2">
      <c r="A94" s="3"/>
      <c r="B94" s="5">
        <v>47</v>
      </c>
      <c r="C94" s="137"/>
      <c r="D94" s="138"/>
      <c r="E94" s="22"/>
      <c r="F94" s="94"/>
      <c r="G94" s="95">
        <f>IF(F94=$F$45,$F$46,0)</f>
        <v>0</v>
      </c>
      <c r="H94" s="94"/>
      <c r="I94" s="95">
        <f>IF(H94=$H$45,$H$46,0)</f>
        <v>0</v>
      </c>
      <c r="J94" s="94"/>
      <c r="K94" s="95">
        <f>IF(J94=$J$45,$J$46,0)</f>
        <v>0</v>
      </c>
      <c r="L94" s="94"/>
      <c r="M94" s="95">
        <f>IF(L94=$L$45,$L$46,0)</f>
        <v>0</v>
      </c>
      <c r="N94" s="94"/>
      <c r="O94" s="95">
        <f>IF(N94=$N$45,$N$46,0)</f>
        <v>0</v>
      </c>
      <c r="P94" s="94"/>
      <c r="Q94" s="95">
        <f>IF(P94=$P$45,$P$46,0)</f>
        <v>0</v>
      </c>
      <c r="R94" s="94"/>
      <c r="S94" s="95">
        <f>IF(R94=$R$45,$R$46,0)</f>
        <v>0</v>
      </c>
      <c r="T94" s="94"/>
      <c r="U94" s="95">
        <f>IF(T94=$T$45,$T$46,0)</f>
        <v>0</v>
      </c>
      <c r="V94" s="94"/>
      <c r="W94" s="95">
        <f>IF(V94=$V$45,$V$46,0)</f>
        <v>0</v>
      </c>
      <c r="X94" s="94"/>
      <c r="Y94" s="95">
        <f>IF(X94=$X$45,$X$46,0)</f>
        <v>0</v>
      </c>
      <c r="Z94" s="94"/>
      <c r="AA94" s="95">
        <f>IF(Z94=$Z$45,$Z$46,0)</f>
        <v>0</v>
      </c>
      <c r="AB94" s="94"/>
      <c r="AC94" s="95">
        <f>IF(AB94=$AB$45,$AB$46,0)</f>
        <v>0</v>
      </c>
      <c r="AD94" s="94"/>
      <c r="AE94" s="95">
        <f>IF(AD94=$AD$45,$AD$46,0)</f>
        <v>0</v>
      </c>
      <c r="AF94" s="94"/>
      <c r="AG94" s="95">
        <f>IF(AF94=$AF$45,$AF$46,0)</f>
        <v>0</v>
      </c>
      <c r="AH94" s="94"/>
      <c r="AI94" s="95">
        <f>IF(AH94=$AH$45,$AH$46,0)</f>
        <v>0</v>
      </c>
      <c r="AJ94" s="94"/>
      <c r="AK94" s="95">
        <f>IF(AJ94=$AJ$45,$AJ$46,0)</f>
        <v>0</v>
      </c>
      <c r="AL94" s="94"/>
      <c r="AM94" s="95">
        <f>IF(AL94=$AL$45,$AL$46,0)</f>
        <v>0</v>
      </c>
      <c r="AN94" s="94"/>
      <c r="AO94" s="95">
        <f>IF(AN94=$AN$45,$AN$46,0)</f>
        <v>0</v>
      </c>
      <c r="AP94" s="94"/>
      <c r="AQ94" s="95">
        <f>IF(AP94=$AP$45,$AP$46,0)</f>
        <v>0</v>
      </c>
      <c r="AR94" s="94"/>
      <c r="AS94" s="95">
        <f>IF(AR94=$AR$45,$AR$46,0)</f>
        <v>0</v>
      </c>
      <c r="AT94" s="5">
        <f t="shared" si="2"/>
        <v>0</v>
      </c>
      <c r="AU94" s="14">
        <f t="shared" si="3"/>
        <v>0</v>
      </c>
      <c r="AV94" s="99">
        <f t="shared" si="23"/>
        <v>0</v>
      </c>
      <c r="AW94" s="15">
        <f t="shared" si="24"/>
        <v>2</v>
      </c>
      <c r="AX94" s="5">
        <f t="shared" si="25"/>
        <v>0</v>
      </c>
      <c r="AY94" s="79"/>
      <c r="AZ94" s="86"/>
      <c r="BA94" s="86"/>
      <c r="BB94" s="86"/>
      <c r="BC94" s="21"/>
    </row>
    <row r="95" spans="1:55" ht="12.75" customHeight="1" x14ac:dyDescent="0.2">
      <c r="B95" s="9"/>
      <c r="C95" s="198"/>
      <c r="D95" s="198"/>
      <c r="E95" s="27"/>
      <c r="F95" s="122">
        <v>1</v>
      </c>
      <c r="G95" s="123"/>
      <c r="H95" s="122">
        <f>F95+1</f>
        <v>2</v>
      </c>
      <c r="I95" s="122">
        <f t="shared" ref="I95:AS95" si="47">G95+1</f>
        <v>1</v>
      </c>
      <c r="J95" s="122">
        <f t="shared" si="47"/>
        <v>3</v>
      </c>
      <c r="K95" s="122">
        <f t="shared" si="47"/>
        <v>2</v>
      </c>
      <c r="L95" s="122">
        <f t="shared" si="47"/>
        <v>4</v>
      </c>
      <c r="M95" s="122">
        <f t="shared" si="47"/>
        <v>3</v>
      </c>
      <c r="N95" s="122">
        <f t="shared" si="47"/>
        <v>5</v>
      </c>
      <c r="O95" s="122">
        <f t="shared" si="47"/>
        <v>4</v>
      </c>
      <c r="P95" s="122">
        <f t="shared" si="47"/>
        <v>6</v>
      </c>
      <c r="Q95" s="122">
        <f t="shared" si="47"/>
        <v>5</v>
      </c>
      <c r="R95" s="122">
        <f t="shared" si="47"/>
        <v>7</v>
      </c>
      <c r="S95" s="122">
        <f t="shared" si="47"/>
        <v>6</v>
      </c>
      <c r="T95" s="122">
        <f t="shared" si="47"/>
        <v>8</v>
      </c>
      <c r="U95" s="122">
        <f t="shared" si="47"/>
        <v>7</v>
      </c>
      <c r="V95" s="122">
        <f t="shared" si="47"/>
        <v>9</v>
      </c>
      <c r="W95" s="122">
        <f t="shared" si="47"/>
        <v>8</v>
      </c>
      <c r="X95" s="122">
        <f t="shared" si="47"/>
        <v>10</v>
      </c>
      <c r="Y95" s="122">
        <f t="shared" si="47"/>
        <v>9</v>
      </c>
      <c r="Z95" s="122">
        <f t="shared" si="47"/>
        <v>11</v>
      </c>
      <c r="AA95" s="122">
        <f t="shared" si="47"/>
        <v>10</v>
      </c>
      <c r="AB95" s="122">
        <f t="shared" si="47"/>
        <v>12</v>
      </c>
      <c r="AC95" s="122">
        <f t="shared" si="47"/>
        <v>11</v>
      </c>
      <c r="AD95" s="122">
        <f t="shared" si="47"/>
        <v>13</v>
      </c>
      <c r="AE95" s="122">
        <f t="shared" si="47"/>
        <v>12</v>
      </c>
      <c r="AF95" s="122">
        <f t="shared" si="47"/>
        <v>14</v>
      </c>
      <c r="AG95" s="122">
        <f t="shared" si="47"/>
        <v>13</v>
      </c>
      <c r="AH95" s="122">
        <f t="shared" si="47"/>
        <v>15</v>
      </c>
      <c r="AI95" s="122">
        <f t="shared" si="47"/>
        <v>14</v>
      </c>
      <c r="AJ95" s="122">
        <f t="shared" si="47"/>
        <v>16</v>
      </c>
      <c r="AK95" s="122">
        <f t="shared" si="47"/>
        <v>15</v>
      </c>
      <c r="AL95" s="122">
        <f t="shared" si="47"/>
        <v>17</v>
      </c>
      <c r="AM95" s="122">
        <f t="shared" si="47"/>
        <v>16</v>
      </c>
      <c r="AN95" s="122">
        <f t="shared" si="47"/>
        <v>18</v>
      </c>
      <c r="AO95" s="122">
        <f t="shared" si="47"/>
        <v>17</v>
      </c>
      <c r="AP95" s="122">
        <f t="shared" si="47"/>
        <v>19</v>
      </c>
      <c r="AQ95" s="122">
        <f t="shared" si="47"/>
        <v>18</v>
      </c>
      <c r="AR95" s="122">
        <f t="shared" si="47"/>
        <v>20</v>
      </c>
      <c r="AS95" s="27">
        <f t="shared" si="47"/>
        <v>19</v>
      </c>
      <c r="AT95" s="9"/>
      <c r="AU95" s="13"/>
      <c r="AV95" s="13"/>
      <c r="AW95" s="13"/>
      <c r="AX95" s="9"/>
      <c r="AY95" s="21"/>
      <c r="AZ95" s="21"/>
      <c r="BA95" s="21"/>
      <c r="BB95" s="21"/>
    </row>
    <row r="96" spans="1:55" ht="12.75" customHeight="1" x14ac:dyDescent="0.2">
      <c r="B96" s="3"/>
      <c r="C96" s="146" t="s">
        <v>3</v>
      </c>
      <c r="D96" s="199"/>
      <c r="E96" s="147"/>
      <c r="F96" s="16">
        <f>SUMIF($E$48:$E$94,"=P",G48:G94)</f>
        <v>0</v>
      </c>
      <c r="G96" s="37"/>
      <c r="H96" s="16">
        <f>SUMIF($E$48:$E$94,"=P",I48:I94)</f>
        <v>0</v>
      </c>
      <c r="I96" s="16"/>
      <c r="J96" s="16">
        <f>SUMIF($E$48:$E$94,"=P",K48:K94)</f>
        <v>0</v>
      </c>
      <c r="K96" s="16"/>
      <c r="L96" s="16">
        <f>SUMIF($E$48:$E$94,"=P",M48:M94)</f>
        <v>0</v>
      </c>
      <c r="M96" s="16"/>
      <c r="N96" s="16">
        <f>SUMIF($E$48:$E$94,"=P",O48:O94)</f>
        <v>0</v>
      </c>
      <c r="O96" s="16"/>
      <c r="P96" s="16">
        <f>SUMIF($E$48:$E$94,"=P",Q48:Q94)</f>
        <v>0</v>
      </c>
      <c r="Q96" s="16"/>
      <c r="R96" s="16">
        <f>SUMIF($E$48:$E$94,"=P",S48:S94)</f>
        <v>0</v>
      </c>
      <c r="S96" s="16"/>
      <c r="T96" s="16">
        <f>SUMIF($E$48:$E$94,"=P",U48:U94)</f>
        <v>0</v>
      </c>
      <c r="U96" s="16"/>
      <c r="V96" s="16">
        <f>SUMIF($E$48:$E$94,"=P",W48:W94)</f>
        <v>0</v>
      </c>
      <c r="W96" s="16"/>
      <c r="X96" s="16">
        <f>SUMIF($E$48:$E$94,"=P",Y48:Y94)</f>
        <v>0</v>
      </c>
      <c r="Y96" s="16"/>
      <c r="Z96" s="16">
        <f>SUMIF($E$48:$E$94,"=P",AA48:AA94)</f>
        <v>0</v>
      </c>
      <c r="AA96" s="16"/>
      <c r="AB96" s="16">
        <f>SUMIF($E$48:$E$94,"=P",AC48:AC94)</f>
        <v>0</v>
      </c>
      <c r="AC96" s="16"/>
      <c r="AD96" s="16">
        <f>SUMIF($E$48:$E$94,"=P",AE48:AE94)</f>
        <v>0</v>
      </c>
      <c r="AE96" s="16"/>
      <c r="AF96" s="16">
        <f>SUMIF($E$48:$E$94,"=P",AG48:AG94)</f>
        <v>0</v>
      </c>
      <c r="AG96" s="16"/>
      <c r="AH96" s="16">
        <f>SUMIF($E$48:$E$94,"=P",AI48:AI94)</f>
        <v>0</v>
      </c>
      <c r="AI96" s="16"/>
      <c r="AJ96" s="16">
        <f>SUMIF($E$48:$E$94,"=P",AK48:AK94)</f>
        <v>0</v>
      </c>
      <c r="AK96" s="16"/>
      <c r="AL96" s="16">
        <f>SUMIF($E$48:$E$94,"=P",AM48:AM94)</f>
        <v>0</v>
      </c>
      <c r="AM96" s="16"/>
      <c r="AN96" s="16">
        <f>SUMIF($E$48:$E$94,"=P",AO48:AO94)</f>
        <v>0</v>
      </c>
      <c r="AO96" s="16"/>
      <c r="AP96" s="16">
        <f>SUMIF($E$48:$E$94,"=P",AQ48:AQ94)</f>
        <v>0</v>
      </c>
      <c r="AQ96" s="16"/>
      <c r="AR96" s="16">
        <f>SUMIF($E$48:$E$94,"=P",AS48:AS94)</f>
        <v>0</v>
      </c>
      <c r="AS96" s="16"/>
      <c r="AT96" s="6"/>
      <c r="AU96" s="17" t="s">
        <v>19</v>
      </c>
      <c r="AV96" s="17"/>
      <c r="AW96" s="17" t="s">
        <v>5</v>
      </c>
      <c r="AX96" s="8"/>
      <c r="AY96" s="21"/>
      <c r="AZ96" s="21"/>
      <c r="BA96" s="21"/>
      <c r="BB96" s="21"/>
    </row>
    <row r="97" spans="2:55" ht="12.75" customHeight="1" x14ac:dyDescent="0.2">
      <c r="B97" s="3"/>
      <c r="C97" s="200" t="s">
        <v>38</v>
      </c>
      <c r="D97" s="200"/>
      <c r="E97" s="200"/>
      <c r="F97" s="14" t="e">
        <f>(F96*100)/(C18*F11)</f>
        <v>#DIV/0!</v>
      </c>
      <c r="G97" s="65"/>
      <c r="H97" s="14" t="e">
        <f>(H96*100)/(C19*F11)</f>
        <v>#DIV/0!</v>
      </c>
      <c r="I97" s="14"/>
      <c r="J97" s="14" t="e">
        <f>(J96*100)/(C20*F11)</f>
        <v>#DIV/0!</v>
      </c>
      <c r="K97" s="14"/>
      <c r="L97" s="14" t="e">
        <f>(L96*100)/(C21*F11)</f>
        <v>#DIV/0!</v>
      </c>
      <c r="M97" s="14"/>
      <c r="N97" s="14" t="e">
        <f>(N96*100)/(C22*F11)</f>
        <v>#DIV/0!</v>
      </c>
      <c r="O97" s="14"/>
      <c r="P97" s="14" t="e">
        <f>(P96*100)/(C23*F11)</f>
        <v>#DIV/0!</v>
      </c>
      <c r="Q97" s="14"/>
      <c r="R97" s="14" t="e">
        <f>(R96*100)/(C24*F11)</f>
        <v>#DIV/0!</v>
      </c>
      <c r="S97" s="14"/>
      <c r="T97" s="14" t="e">
        <f>(T96*100)/(C25*F11)</f>
        <v>#DIV/0!</v>
      </c>
      <c r="U97" s="14"/>
      <c r="V97" s="14" t="e">
        <f>(V96*100)/(C26*F11)</f>
        <v>#DIV/0!</v>
      </c>
      <c r="W97" s="14"/>
      <c r="X97" s="14" t="e">
        <f>(X96*100)/(C27*F11)</f>
        <v>#DIV/0!</v>
      </c>
      <c r="Y97" s="14"/>
      <c r="Z97" s="14" t="e">
        <f>(Z96*100)/(C28*F11)</f>
        <v>#DIV/0!</v>
      </c>
      <c r="AA97" s="14"/>
      <c r="AB97" s="14" t="e">
        <f>(AB96*100)/(C29*F11)</f>
        <v>#DIV/0!</v>
      </c>
      <c r="AC97" s="14"/>
      <c r="AD97" s="14" t="e">
        <f>(AD96*100)/(C30*F11)</f>
        <v>#DIV/0!</v>
      </c>
      <c r="AE97" s="14"/>
      <c r="AF97" s="14" t="e">
        <f>(AF96*100)/(C31*F11)</f>
        <v>#DIV/0!</v>
      </c>
      <c r="AG97" s="14"/>
      <c r="AH97" s="14" t="e">
        <f>(AH96*100)/(C32*F11)</f>
        <v>#DIV/0!</v>
      </c>
      <c r="AI97" s="15"/>
      <c r="AJ97" s="14" t="e">
        <f>(AJ96*100)/(C33*F11)</f>
        <v>#DIV/0!</v>
      </c>
      <c r="AK97" s="15"/>
      <c r="AL97" s="14" t="e">
        <f>(AL96*100)/(C34*F11)</f>
        <v>#DIV/0!</v>
      </c>
      <c r="AM97" s="15"/>
      <c r="AN97" s="14" t="e">
        <f>(AN96*100)/(C35*F11)</f>
        <v>#DIV/0!</v>
      </c>
      <c r="AO97" s="15"/>
      <c r="AP97" s="14" t="e">
        <f>(AP96*100)/(C36*F11)</f>
        <v>#DIV/0!</v>
      </c>
      <c r="AQ97" s="15"/>
      <c r="AR97" s="14" t="e">
        <f>(AR96*100)/(C37*F11)</f>
        <v>#DIV/0!</v>
      </c>
      <c r="AS97" s="15"/>
      <c r="AT97" s="6"/>
      <c r="AU97" s="18" t="e">
        <f>SUM(AU48:AU94)/COUNTIF(AU48:AU94,"&gt;0")</f>
        <v>#DIV/0!</v>
      </c>
      <c r="AV97" s="18"/>
      <c r="AW97" s="19" t="e">
        <f>SUMIF($E$48:$E$94,"=P",$AW$48:$AW$94)/COUNTIF($E$48:$E$94,"=P")</f>
        <v>#DIV/0!</v>
      </c>
      <c r="AX97" s="8"/>
      <c r="AY97" s="21"/>
      <c r="AZ97" s="21"/>
      <c r="BA97" s="21"/>
      <c r="BB97" s="21"/>
    </row>
    <row r="98" spans="2:55" s="53" customFormat="1" ht="12.75" customHeight="1" x14ac:dyDescent="0.2">
      <c r="C98" s="178"/>
      <c r="D98" s="179"/>
      <c r="E98" s="179"/>
      <c r="F98" s="54"/>
      <c r="G98" s="21"/>
      <c r="H98" s="21"/>
      <c r="I98" s="21"/>
      <c r="J98" s="21"/>
      <c r="K98" s="21"/>
      <c r="L98" s="21"/>
      <c r="M98" s="52"/>
      <c r="N98" s="176"/>
      <c r="O98" s="177"/>
      <c r="P98" s="177"/>
      <c r="Q98" s="177"/>
      <c r="R98" s="177"/>
      <c r="S98" s="52"/>
      <c r="T98" s="55"/>
      <c r="U98" s="52"/>
      <c r="V98" s="176"/>
      <c r="W98" s="177"/>
      <c r="X98" s="177"/>
      <c r="Y98" s="177"/>
      <c r="Z98" s="177"/>
      <c r="AA98" s="52"/>
      <c r="AB98" s="55"/>
      <c r="AC98" s="21"/>
      <c r="AD98" s="21"/>
      <c r="AE98" s="21"/>
      <c r="AF98" s="52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U98" s="21"/>
      <c r="AV98" s="21"/>
      <c r="AW98" s="21"/>
      <c r="AY98" s="85"/>
      <c r="AZ98" s="85"/>
      <c r="BA98" s="85"/>
      <c r="BB98" s="85"/>
      <c r="BC98" s="85"/>
    </row>
    <row r="99" spans="2:55" s="53" customFormat="1" ht="12.75" customHeight="1" x14ac:dyDescent="0.2">
      <c r="C99" s="148" t="s">
        <v>37</v>
      </c>
      <c r="D99" s="149"/>
      <c r="E99" s="150"/>
      <c r="F99" s="70" t="e">
        <f>AVERAGE(F97)</f>
        <v>#DIV/0!</v>
      </c>
      <c r="G99" s="71"/>
      <c r="H99" s="70" t="e">
        <f>AVERAGE(H97)</f>
        <v>#DIV/0!</v>
      </c>
      <c r="I99" s="70"/>
      <c r="J99" s="70" t="e">
        <f>AVERAGE(J97,T97)</f>
        <v>#DIV/0!</v>
      </c>
      <c r="K99" s="70"/>
      <c r="L99" s="70" t="e">
        <f>AVERAGE(L97,N97,V97)</f>
        <v>#DIV/0!</v>
      </c>
      <c r="M99" s="72"/>
      <c r="N99" s="70" t="e">
        <f>AVERAGE(X97)</f>
        <v>#DIV/0!</v>
      </c>
      <c r="O99" s="76"/>
      <c r="P99" s="70" t="e">
        <f>AVERAGE(Z97)</f>
        <v>#DIV/0!</v>
      </c>
      <c r="Q99" s="77"/>
      <c r="R99" s="70" t="e">
        <f>AVERAGE(AB97)</f>
        <v>#DIV/0!</v>
      </c>
      <c r="S99" s="77"/>
      <c r="T99" s="70" t="e">
        <f>AVERAGE(AD97)</f>
        <v>#DIV/0!</v>
      </c>
      <c r="U99" s="77"/>
      <c r="V99" s="70" t="e">
        <f>AVERAGE(AF97)</f>
        <v>#DIV/0!</v>
      </c>
      <c r="W99" s="90"/>
      <c r="X99" s="91" t="e">
        <f>AVERAGE(AH97)</f>
        <v>#DIV/0!</v>
      </c>
      <c r="Y99" s="92"/>
      <c r="Z99" s="91" t="e">
        <f>AVERAGE(AJ97)</f>
        <v>#DIV/0!</v>
      </c>
      <c r="AA99" s="92"/>
      <c r="AB99" s="91" t="e">
        <f>AVERAGE(AL97)</f>
        <v>#DIV/0!</v>
      </c>
      <c r="AC99" s="92"/>
      <c r="AD99" s="91" t="e">
        <f>AVERAGE(AN97)</f>
        <v>#DIV/0!</v>
      </c>
      <c r="AE99"/>
      <c r="AF99" s="93" t="e">
        <f>AVERAGE(AP97)</f>
        <v>#DIV/0!</v>
      </c>
      <c r="AG99" s="93"/>
      <c r="AH99" s="93" t="e">
        <f>AVERAGE(AR97)</f>
        <v>#DIV/0!</v>
      </c>
      <c r="AI99" s="117"/>
      <c r="AJ99" s="109"/>
      <c r="AK99" s="109"/>
      <c r="AL99" s="109"/>
      <c r="AM99" s="109"/>
      <c r="AN99" s="109"/>
      <c r="AO99" s="21"/>
      <c r="AP99" s="21"/>
      <c r="AQ99" s="21"/>
      <c r="AR99" s="21"/>
      <c r="AS99" s="21"/>
      <c r="AU99" s="21"/>
      <c r="AV99" s="21"/>
      <c r="AW99" s="21"/>
      <c r="AY99" s="85"/>
      <c r="AZ99" s="85"/>
      <c r="BA99" s="85"/>
      <c r="BB99" s="85"/>
      <c r="BC99" s="85"/>
    </row>
    <row r="100" spans="2:55" s="53" customFormat="1" ht="12.75" customHeight="1" x14ac:dyDescent="0.2">
      <c r="C100" s="96"/>
      <c r="D100" s="21"/>
      <c r="E100" s="21"/>
      <c r="F100" s="54"/>
      <c r="G100" s="21"/>
      <c r="H100" s="21"/>
      <c r="I100" s="21"/>
      <c r="J100" s="21"/>
      <c r="K100" s="21"/>
      <c r="L100" s="21"/>
      <c r="M100" s="52"/>
      <c r="N100" s="55"/>
      <c r="O100" s="52"/>
      <c r="P100" s="52"/>
      <c r="Q100" s="52"/>
      <c r="R100" s="52"/>
      <c r="S100" s="52"/>
      <c r="T100" s="55"/>
      <c r="U100" s="52"/>
      <c r="V100" s="55"/>
      <c r="W100" s="52"/>
      <c r="X100" s="52"/>
      <c r="Y100" s="52"/>
      <c r="Z100" s="52"/>
      <c r="AA100" s="52"/>
      <c r="AB100" s="55"/>
      <c r="AC100" s="21"/>
      <c r="AD100" s="21"/>
      <c r="AE100" s="21"/>
      <c r="AF100" s="52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U100" s="21"/>
      <c r="AV100" s="21"/>
      <c r="AW100" s="21"/>
      <c r="AY100" s="85"/>
      <c r="AZ100" s="85"/>
      <c r="BA100" s="85"/>
      <c r="BB100" s="85"/>
      <c r="BC100" s="85"/>
    </row>
    <row r="101" spans="2:55" ht="12.75" customHeight="1" x14ac:dyDescent="0.2">
      <c r="C101" s="148" t="s">
        <v>28</v>
      </c>
      <c r="D101" s="149"/>
      <c r="E101" s="150"/>
      <c r="F101" s="70" t="e">
        <f>AVERAGE(F97,R97,AF97)</f>
        <v>#DIV/0!</v>
      </c>
      <c r="G101" s="71"/>
      <c r="H101" s="70" t="e">
        <f>AVERAGE(H97:J97,L97,V97,AB97)</f>
        <v>#DIV/0!</v>
      </c>
      <c r="I101" s="70"/>
      <c r="J101" s="70" t="e">
        <f>AVERAGE(N97,T97,AD97,AJ97,AL97,AN97,AP97)</f>
        <v>#DIV/0!</v>
      </c>
      <c r="K101" s="70"/>
      <c r="L101" s="70" t="e">
        <f>AVERAGE(P97,X97,AR97)</f>
        <v>#DIV/0!</v>
      </c>
      <c r="M101" s="72"/>
      <c r="N101" s="70" t="e">
        <f>AVERAGE(Z97,AH97)</f>
        <v>#DIV/0!</v>
      </c>
      <c r="O101" s="78"/>
      <c r="P101" s="77"/>
      <c r="Q101" s="77"/>
      <c r="R101" s="77"/>
      <c r="S101" s="77"/>
      <c r="T101" s="77"/>
      <c r="U101" s="77"/>
      <c r="V101" s="77"/>
      <c r="W101" s="118"/>
      <c r="X101" s="119"/>
      <c r="Y101" s="120"/>
      <c r="Z101" s="119"/>
      <c r="AA101" s="120"/>
      <c r="AB101" s="119"/>
      <c r="AC101" s="120"/>
      <c r="AD101" s="119"/>
      <c r="AE101" s="53"/>
      <c r="AF101" s="109"/>
    </row>
    <row r="102" spans="2:55" ht="12.75" customHeight="1" x14ac:dyDescent="0.2">
      <c r="C102" s="73"/>
      <c r="D102" s="73"/>
      <c r="E102" s="74"/>
      <c r="F102" s="139"/>
      <c r="G102" s="139"/>
      <c r="H102" s="139"/>
      <c r="I102" s="75"/>
      <c r="J102" s="74"/>
      <c r="K102" s="74"/>
      <c r="L102" s="74"/>
      <c r="M102" s="74"/>
      <c r="N102" s="74"/>
      <c r="O102" s="78"/>
      <c r="P102" s="78"/>
      <c r="Q102" s="78"/>
      <c r="R102" s="78"/>
      <c r="S102" s="78"/>
      <c r="T102" s="78"/>
      <c r="U102" s="78"/>
      <c r="V102" s="78"/>
      <c r="W102" s="69"/>
      <c r="X102" s="69"/>
    </row>
    <row r="103" spans="2:55" ht="12.75" customHeight="1" x14ac:dyDescent="0.2">
      <c r="C103" s="148" t="s">
        <v>35</v>
      </c>
      <c r="D103" s="149"/>
      <c r="E103" s="150"/>
      <c r="F103" s="70" t="e">
        <f>AVERAGE(F97,H97,R97,Z97,AB97,AH97,AN97,AP97)</f>
        <v>#DIV/0!</v>
      </c>
      <c r="G103" s="71"/>
      <c r="H103" s="70" t="e">
        <f>AVERAGE(J97,AF97)</f>
        <v>#DIV/0!</v>
      </c>
      <c r="I103" s="70"/>
      <c r="J103" s="70" t="e">
        <f>AVERAGE(L97,N97,T97,V97,AD97,AL97)</f>
        <v>#DIV/0!</v>
      </c>
      <c r="K103" s="70"/>
      <c r="L103" s="70" t="e">
        <f>AVERAGE(P97,X97,AR97)</f>
        <v>#DIV/0!</v>
      </c>
      <c r="M103" s="72"/>
      <c r="N103" s="70" t="e">
        <f>AVERAGE(AJ97)</f>
        <v>#DIV/0!</v>
      </c>
      <c r="O103" s="78"/>
      <c r="P103" s="77"/>
      <c r="Q103" s="78"/>
      <c r="R103" s="77"/>
      <c r="S103" s="78"/>
      <c r="T103" s="77"/>
      <c r="U103" s="78"/>
      <c r="V103" s="77"/>
      <c r="W103" s="124"/>
      <c r="X103" s="77"/>
      <c r="Y103" s="108"/>
      <c r="Z103" s="109"/>
      <c r="AA103" s="108"/>
      <c r="AB103" s="109"/>
      <c r="AC103" s="53"/>
      <c r="AD103" s="109"/>
    </row>
  </sheetData>
  <sheetProtection password="CC2D" sheet="1" objects="1" scenarios="1" selectLockedCells="1"/>
  <dataConsolidate/>
  <mergeCells count="142">
    <mergeCell ref="AW37:AX37"/>
    <mergeCell ref="AW18:AX19"/>
    <mergeCell ref="AW21:AX22"/>
    <mergeCell ref="AW25:AX26"/>
    <mergeCell ref="AW28:AX29"/>
    <mergeCell ref="AW35:AX36"/>
    <mergeCell ref="AW27:AX27"/>
    <mergeCell ref="AW30:AX30"/>
    <mergeCell ref="AW20:AX20"/>
    <mergeCell ref="AW23:AX23"/>
    <mergeCell ref="AW24:AX24"/>
    <mergeCell ref="AW31:AX31"/>
    <mergeCell ref="AW32:AX32"/>
    <mergeCell ref="AW33:AX33"/>
    <mergeCell ref="AW34:AX34"/>
    <mergeCell ref="D18:N18"/>
    <mergeCell ref="P18:AV18"/>
    <mergeCell ref="P29:AV29"/>
    <mergeCell ref="D19:N19"/>
    <mergeCell ref="D23:N23"/>
    <mergeCell ref="D20:N20"/>
    <mergeCell ref="D34:N34"/>
    <mergeCell ref="D21:N22"/>
    <mergeCell ref="P21:AV21"/>
    <mergeCell ref="P20:AV20"/>
    <mergeCell ref="D24:N24"/>
    <mergeCell ref="D25:N25"/>
    <mergeCell ref="D27:N27"/>
    <mergeCell ref="P19:AV19"/>
    <mergeCell ref="P22:AV22"/>
    <mergeCell ref="P23:AV23"/>
    <mergeCell ref="P24:AV24"/>
    <mergeCell ref="P25:AV25"/>
    <mergeCell ref="P26:AV26"/>
    <mergeCell ref="P34:AV34"/>
    <mergeCell ref="C3:N3"/>
    <mergeCell ref="C5:N5"/>
    <mergeCell ref="C95:D95"/>
    <mergeCell ref="C96:E96"/>
    <mergeCell ref="C94:D94"/>
    <mergeCell ref="C86:D86"/>
    <mergeCell ref="C87:D87"/>
    <mergeCell ref="V98:Z98"/>
    <mergeCell ref="C90:D90"/>
    <mergeCell ref="C97:E97"/>
    <mergeCell ref="C91:D91"/>
    <mergeCell ref="C92:D92"/>
    <mergeCell ref="C93:D93"/>
    <mergeCell ref="C59:D59"/>
    <mergeCell ref="C62:D62"/>
    <mergeCell ref="C76:D76"/>
    <mergeCell ref="C77:D77"/>
    <mergeCell ref="C70:D70"/>
    <mergeCell ref="C75:D75"/>
    <mergeCell ref="C60:D60"/>
    <mergeCell ref="C63:D63"/>
    <mergeCell ref="C64:D64"/>
    <mergeCell ref="C66:D66"/>
    <mergeCell ref="D35:N35"/>
    <mergeCell ref="AX38:BG38"/>
    <mergeCell ref="C50:D50"/>
    <mergeCell ref="C78:D78"/>
    <mergeCell ref="N98:R98"/>
    <mergeCell ref="C83:D83"/>
    <mergeCell ref="C84:D84"/>
    <mergeCell ref="C81:D81"/>
    <mergeCell ref="C82:D82"/>
    <mergeCell ref="C85:D85"/>
    <mergeCell ref="C88:D88"/>
    <mergeCell ref="C98:E98"/>
    <mergeCell ref="C79:D79"/>
    <mergeCell ref="C89:D89"/>
    <mergeCell ref="C80:D80"/>
    <mergeCell ref="AW44:AW47"/>
    <mergeCell ref="AU44:AU47"/>
    <mergeCell ref="AT44:AT47"/>
    <mergeCell ref="BB44:BB47"/>
    <mergeCell ref="AX44:AX47"/>
    <mergeCell ref="AZ44:AZ47"/>
    <mergeCell ref="BA44:BA47"/>
    <mergeCell ref="C68:D68"/>
    <mergeCell ref="C65:D65"/>
    <mergeCell ref="AV44:AV47"/>
    <mergeCell ref="C2:N2"/>
    <mergeCell ref="D7:H7"/>
    <mergeCell ref="N7:P7"/>
    <mergeCell ref="D8:H8"/>
    <mergeCell ref="C52:D52"/>
    <mergeCell ref="C55:D55"/>
    <mergeCell ref="C54:D54"/>
    <mergeCell ref="C49:D49"/>
    <mergeCell ref="D9:H9"/>
    <mergeCell ref="C10:E10"/>
    <mergeCell ref="F10:H10"/>
    <mergeCell ref="C11:E11"/>
    <mergeCell ref="F11:H11"/>
    <mergeCell ref="F38:AW38"/>
    <mergeCell ref="C12:E12"/>
    <mergeCell ref="D32:N32"/>
    <mergeCell ref="D37:N37"/>
    <mergeCell ref="P17:AV17"/>
    <mergeCell ref="F12:H12"/>
    <mergeCell ref="B16:D16"/>
    <mergeCell ref="D17:N17"/>
    <mergeCell ref="AW17:AX17"/>
    <mergeCell ref="F44:AS44"/>
    <mergeCell ref="C47:D47"/>
    <mergeCell ref="C103:E103"/>
    <mergeCell ref="C69:D69"/>
    <mergeCell ref="C67:D67"/>
    <mergeCell ref="C72:D72"/>
    <mergeCell ref="C73:D73"/>
    <mergeCell ref="C74:D74"/>
    <mergeCell ref="C71:D71"/>
    <mergeCell ref="C101:E101"/>
    <mergeCell ref="C99:E99"/>
    <mergeCell ref="C61:D61"/>
    <mergeCell ref="C57:D57"/>
    <mergeCell ref="F102:H102"/>
    <mergeCell ref="D33:N33"/>
    <mergeCell ref="D26:N26"/>
    <mergeCell ref="D29:N29"/>
    <mergeCell ref="C58:D58"/>
    <mergeCell ref="C53:D53"/>
    <mergeCell ref="C56:D56"/>
    <mergeCell ref="C48:D48"/>
    <mergeCell ref="D41:E41"/>
    <mergeCell ref="C51:D51"/>
    <mergeCell ref="D42:E42"/>
    <mergeCell ref="D36:N36"/>
    <mergeCell ref="D28:N28"/>
    <mergeCell ref="D30:N30"/>
    <mergeCell ref="D31:N31"/>
    <mergeCell ref="P35:AV35"/>
    <mergeCell ref="P36:AV36"/>
    <mergeCell ref="P37:AV37"/>
    <mergeCell ref="P27:AV27"/>
    <mergeCell ref="P28:AV28"/>
    <mergeCell ref="P30:AV30"/>
    <mergeCell ref="P31:AV31"/>
    <mergeCell ref="P32:AV32"/>
    <mergeCell ref="P33:AV33"/>
  </mergeCells>
  <phoneticPr fontId="4" type="noConversion"/>
  <conditionalFormatting sqref="AW97">
    <cfRule type="cellIs" dxfId="146" priority="49" stopIfTrue="1" operator="greaterThanOrEqual">
      <formula>3.95</formula>
    </cfRule>
    <cfRule type="cellIs" dxfId="145" priority="50" stopIfTrue="1" operator="between">
      <formula>2.05</formula>
      <formula>3.94</formula>
    </cfRule>
    <cfRule type="cellIs" dxfId="144" priority="51" stopIfTrue="1" operator="lessThanOrEqual">
      <formula>2</formula>
    </cfRule>
  </conditionalFormatting>
  <conditionalFormatting sqref="AW48:AW94">
    <cfRule type="cellIs" dxfId="143" priority="46" stopIfTrue="1" operator="greaterThanOrEqual">
      <formula>3.95</formula>
    </cfRule>
    <cfRule type="cellIs" dxfId="142" priority="47" stopIfTrue="1" operator="between">
      <formula>2.05</formula>
      <formula>3.94</formula>
    </cfRule>
    <cfRule type="cellIs" dxfId="141" priority="48" stopIfTrue="1" operator="lessThanOrEqual">
      <formula>2</formula>
    </cfRule>
  </conditionalFormatting>
  <conditionalFormatting sqref="F48:F94">
    <cfRule type="cellIs" dxfId="140" priority="58" stopIfTrue="1" operator="equal">
      <formula>$F$45</formula>
    </cfRule>
    <cfRule type="cellIs" dxfId="139" priority="59" stopIfTrue="1" operator="notEqual">
      <formula>$F$45</formula>
    </cfRule>
  </conditionalFormatting>
  <conditionalFormatting sqref="H48:H94">
    <cfRule type="cellIs" dxfId="138" priority="60" stopIfTrue="1" operator="equal">
      <formula>$H$45</formula>
    </cfRule>
    <cfRule type="cellIs" dxfId="137" priority="61" stopIfTrue="1" operator="notEqual">
      <formula>$H$45</formula>
    </cfRule>
  </conditionalFormatting>
  <conditionalFormatting sqref="J48:J94">
    <cfRule type="cellIs" dxfId="136" priority="62" stopIfTrue="1" operator="equal">
      <formula>$J$45</formula>
    </cfRule>
    <cfRule type="cellIs" dxfId="135" priority="63" stopIfTrue="1" operator="notEqual">
      <formula>$J$45</formula>
    </cfRule>
  </conditionalFormatting>
  <conditionalFormatting sqref="L48:L94">
    <cfRule type="cellIs" dxfId="134" priority="64" stopIfTrue="1" operator="equal">
      <formula>$L$45</formula>
    </cfRule>
    <cfRule type="cellIs" dxfId="133" priority="65" stopIfTrue="1" operator="notEqual">
      <formula>$L$45</formula>
    </cfRule>
  </conditionalFormatting>
  <conditionalFormatting sqref="N48:N94">
    <cfRule type="cellIs" dxfId="132" priority="66" stopIfTrue="1" operator="equal">
      <formula>$N$45</formula>
    </cfRule>
    <cfRule type="cellIs" dxfId="131" priority="67" stopIfTrue="1" operator="notEqual">
      <formula>$N$45</formula>
    </cfRule>
  </conditionalFormatting>
  <conditionalFormatting sqref="P48:P94">
    <cfRule type="cellIs" dxfId="130" priority="68" stopIfTrue="1" operator="notEqual">
      <formula>$P$45</formula>
    </cfRule>
    <cfRule type="cellIs" dxfId="129" priority="69" stopIfTrue="1" operator="equal">
      <formula>$P$45</formula>
    </cfRule>
  </conditionalFormatting>
  <conditionalFormatting sqref="R48:R94">
    <cfRule type="cellIs" dxfId="128" priority="70" stopIfTrue="1" operator="equal">
      <formula>$R$45</formula>
    </cfRule>
    <cfRule type="cellIs" dxfId="127" priority="71" stopIfTrue="1" operator="notEqual">
      <formula>$R$45</formula>
    </cfRule>
  </conditionalFormatting>
  <conditionalFormatting sqref="T48:T94">
    <cfRule type="cellIs" dxfId="126" priority="72" stopIfTrue="1" operator="equal">
      <formula>$T$45</formula>
    </cfRule>
    <cfRule type="cellIs" dxfId="125" priority="73" stopIfTrue="1" operator="notEqual">
      <formula>$T$45</formula>
    </cfRule>
  </conditionalFormatting>
  <conditionalFormatting sqref="V48:V94">
    <cfRule type="cellIs" dxfId="124" priority="74" stopIfTrue="1" operator="equal">
      <formula>$V$45</formula>
    </cfRule>
    <cfRule type="cellIs" dxfId="123" priority="75" stopIfTrue="1" operator="notEqual">
      <formula>$V$45</formula>
    </cfRule>
  </conditionalFormatting>
  <conditionalFormatting sqref="X48:X94">
    <cfRule type="cellIs" dxfId="122" priority="76" stopIfTrue="1" operator="equal">
      <formula>$X$45</formula>
    </cfRule>
    <cfRule type="cellIs" dxfId="121" priority="77" stopIfTrue="1" operator="notEqual">
      <formula>$X$45</formula>
    </cfRule>
  </conditionalFormatting>
  <conditionalFormatting sqref="Z48:Z94">
    <cfRule type="cellIs" dxfId="120" priority="78" stopIfTrue="1" operator="equal">
      <formula>$Z$45</formula>
    </cfRule>
    <cfRule type="cellIs" dxfId="119" priority="79" stopIfTrue="1" operator="notEqual">
      <formula>$Z$45</formula>
    </cfRule>
  </conditionalFormatting>
  <conditionalFormatting sqref="AB48:AB94">
    <cfRule type="cellIs" dxfId="118" priority="80" stopIfTrue="1" operator="equal">
      <formula>$AB$45</formula>
    </cfRule>
    <cfRule type="cellIs" dxfId="117" priority="81" stopIfTrue="1" operator="notEqual">
      <formula>$AB$45</formula>
    </cfRule>
  </conditionalFormatting>
  <conditionalFormatting sqref="AD48:AD94">
    <cfRule type="cellIs" dxfId="116" priority="82" stopIfTrue="1" operator="equal">
      <formula>$AD$45</formula>
    </cfRule>
    <cfRule type="cellIs" dxfId="115" priority="83" stopIfTrue="1" operator="notEqual">
      <formula>$AD$45</formula>
    </cfRule>
  </conditionalFormatting>
  <conditionalFormatting sqref="AF48:AF94">
    <cfRule type="cellIs" dxfId="114" priority="84" stopIfTrue="1" operator="equal">
      <formula>$AF$45</formula>
    </cfRule>
    <cfRule type="cellIs" dxfId="113" priority="85" stopIfTrue="1" operator="notEqual">
      <formula>$AF$45</formula>
    </cfRule>
  </conditionalFormatting>
  <conditionalFormatting sqref="AH48:AH94">
    <cfRule type="cellIs" dxfId="112" priority="86" stopIfTrue="1" operator="equal">
      <formula>$AH$45</formula>
    </cfRule>
    <cfRule type="cellIs" dxfId="111" priority="87" stopIfTrue="1" operator="notEqual">
      <formula>$AH$45</formula>
    </cfRule>
  </conditionalFormatting>
  <conditionalFormatting sqref="AJ48:AJ94">
    <cfRule type="cellIs" dxfId="110" priority="88" stopIfTrue="1" operator="equal">
      <formula>$AJ$45</formula>
    </cfRule>
    <cfRule type="cellIs" dxfId="109" priority="89" stopIfTrue="1" operator="notEqual">
      <formula>$AJ$45</formula>
    </cfRule>
  </conditionalFormatting>
  <conditionalFormatting sqref="AL48:AL94">
    <cfRule type="cellIs" dxfId="108" priority="90" stopIfTrue="1" operator="equal">
      <formula>$AL$45</formula>
    </cfRule>
    <cfRule type="cellIs" dxfId="107" priority="91" stopIfTrue="1" operator="notEqual">
      <formula>$AL$45</formula>
    </cfRule>
  </conditionalFormatting>
  <conditionalFormatting sqref="AN48:AN94">
    <cfRule type="cellIs" dxfId="106" priority="92" stopIfTrue="1" operator="equal">
      <formula>$AN$45</formula>
    </cfRule>
    <cfRule type="cellIs" dxfId="105" priority="93" stopIfTrue="1" operator="notEqual">
      <formula>$AN$45</formula>
    </cfRule>
  </conditionalFormatting>
  <conditionalFormatting sqref="AP48:AP94">
    <cfRule type="cellIs" dxfId="104" priority="94" stopIfTrue="1" operator="equal">
      <formula>$AP$45</formula>
    </cfRule>
    <cfRule type="cellIs" dxfId="103" priority="95" stopIfTrue="1" operator="notEqual">
      <formula>$AP$45</formula>
    </cfRule>
  </conditionalFormatting>
  <conditionalFormatting sqref="AR48:AR94">
    <cfRule type="cellIs" dxfId="102" priority="96" stopIfTrue="1" operator="equal">
      <formula>$AR$45</formula>
    </cfRule>
    <cfRule type="cellIs" dxfId="101" priority="97" stopIfTrue="1" operator="notEqual">
      <formula>$AR$45</formula>
    </cfRule>
  </conditionalFormatting>
  <conditionalFormatting sqref="AV48:AV94">
    <cfRule type="cellIs" dxfId="100" priority="1" stopIfTrue="1" operator="lessThan">
      <formula>13.8</formula>
    </cfRule>
    <cfRule type="cellIs" dxfId="99" priority="2" stopIfTrue="1" operator="greaterThanOrEqual">
      <formula>250</formula>
    </cfRule>
    <cfRule type="cellIs" dxfId="98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Y48:Y94 AA48:AA94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8:K94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8:W94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8:E94">
      <formula1>$BG$14:$BG$15</formula1>
    </dataValidation>
    <dataValidation type="list" allowBlank="1" showInputMessage="1" showErrorMessage="1" errorTitle="ERROR" error="SOLO SE ADMITEN LAS ALTERNATIVAS: A, B, C y D." sqref="H48:H94 J48:J94 L48:L94 N48:N94 P48:P94 R48:R94 T48:T94 V48:V94 X48:X94 Z48:Z94 AD48:AD94 AB48:AB94 AF48:AF94 AH48:AH94 AJ48:AJ94 AL48:AL94 AN48:AN94 AP48:AP94 AR48:AR94 F48:F94">
      <formula1>$J$8:$J$11</formula1>
    </dataValidation>
  </dataValidations>
  <pageMargins left="0.14000000000000001" right="0.27" top="0.19" bottom="0.2" header="0.16" footer="0.28999999999999998"/>
  <pageSetup paperSize="258" scale="34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14"/>
    <pageSetUpPr fitToPage="1"/>
  </sheetPr>
  <dimension ref="A2:BV103"/>
  <sheetViews>
    <sheetView showGridLines="0" showRuler="0" view="pageLayout" topLeftCell="B15" zoomScale="80" zoomScaleNormal="80" zoomScalePageLayoutView="80" workbookViewId="0">
      <selection activeCell="C48" sqref="C48:D48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4.85546875" hidden="1" customWidth="1"/>
    <col min="49" max="49" width="8.140625" customWidth="1"/>
    <col min="50" max="50" width="12" customWidth="1"/>
    <col min="51" max="51" width="0.5703125" style="80" customWidth="1"/>
    <col min="52" max="52" width="14.140625" style="80" customWidth="1"/>
    <col min="53" max="53" width="15.5703125" style="80" customWidth="1"/>
    <col min="54" max="54" width="14.140625" style="80" customWidth="1"/>
    <col min="55" max="55" width="0.5703125" style="80" customWidth="1"/>
    <col min="56" max="58" width="17.42578125" customWidth="1"/>
    <col min="59" max="59" width="13.42578125" customWidth="1"/>
    <col min="60" max="60" width="5.5703125" customWidth="1"/>
    <col min="67" max="67" width="5.42578125" customWidth="1"/>
    <col min="68" max="70" width="6.140625" customWidth="1"/>
    <col min="71" max="71" width="3.140625" bestFit="1" customWidth="1"/>
    <col min="72" max="72" width="25" customWidth="1"/>
  </cols>
  <sheetData>
    <row r="2" spans="1:59" ht="12.75" customHeight="1" x14ac:dyDescent="0.2">
      <c r="C2" s="151" t="s">
        <v>23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8"/>
    </row>
    <row r="3" spans="1:59" ht="12.75" customHeight="1" x14ac:dyDescent="0.2">
      <c r="C3" s="195" t="s">
        <v>24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9"/>
    </row>
    <row r="4" spans="1:59" ht="12.75" customHeight="1" x14ac:dyDescent="0.2">
      <c r="C4" s="1"/>
      <c r="D4" s="1"/>
      <c r="E4" s="1"/>
      <c r="F4" s="1"/>
      <c r="G4" s="32"/>
      <c r="H4" s="1"/>
      <c r="I4" s="1"/>
      <c r="J4" s="1"/>
      <c r="K4" s="1"/>
      <c r="L4" s="1"/>
      <c r="M4" s="1"/>
      <c r="N4" s="1"/>
      <c r="O4" s="1"/>
    </row>
    <row r="5" spans="1:59" ht="12.75" customHeight="1" x14ac:dyDescent="0.2">
      <c r="C5" s="197" t="s">
        <v>93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"/>
    </row>
    <row r="6" spans="1:59" ht="12.75" customHeight="1" x14ac:dyDescent="0.2">
      <c r="C6" s="2"/>
      <c r="D6" s="2"/>
      <c r="E6" s="23"/>
      <c r="F6" s="2"/>
      <c r="G6" s="33"/>
      <c r="H6" s="2"/>
      <c r="I6" s="21"/>
      <c r="L6" s="2"/>
      <c r="M6" s="2"/>
      <c r="N6" s="23"/>
      <c r="O6" s="23"/>
      <c r="P6" s="2"/>
      <c r="Q6" s="21"/>
    </row>
    <row r="7" spans="1:59" ht="12.75" customHeight="1" x14ac:dyDescent="0.2">
      <c r="B7" s="3"/>
      <c r="C7" s="4" t="s">
        <v>17</v>
      </c>
      <c r="D7" s="152"/>
      <c r="E7" s="152"/>
      <c r="F7" s="152"/>
      <c r="G7" s="152"/>
      <c r="H7" s="152"/>
      <c r="I7" s="38"/>
      <c r="J7" s="66"/>
      <c r="K7" s="3"/>
      <c r="L7" s="7" t="s">
        <v>22</v>
      </c>
      <c r="M7" s="7"/>
      <c r="N7" s="153"/>
      <c r="O7" s="153"/>
      <c r="P7" s="153"/>
      <c r="Q7" s="40"/>
      <c r="R7" s="21"/>
      <c r="S7" s="21"/>
    </row>
    <row r="8" spans="1:59" ht="12.75" customHeight="1" x14ac:dyDescent="0.2">
      <c r="B8" s="3"/>
      <c r="C8" s="4" t="s">
        <v>1</v>
      </c>
      <c r="D8" s="154" t="s">
        <v>94</v>
      </c>
      <c r="E8" s="154"/>
      <c r="F8" s="154"/>
      <c r="G8" s="154"/>
      <c r="H8" s="154"/>
      <c r="I8" s="57"/>
      <c r="J8" s="87" t="s">
        <v>0</v>
      </c>
      <c r="K8" s="39"/>
      <c r="L8" s="42"/>
      <c r="M8" s="42"/>
      <c r="N8" s="42"/>
      <c r="O8" s="42"/>
      <c r="P8" s="43"/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59" ht="12.75" customHeight="1" x14ac:dyDescent="0.2">
      <c r="B9" s="3"/>
      <c r="C9" s="4" t="s">
        <v>6</v>
      </c>
      <c r="D9" s="155"/>
      <c r="E9" s="156"/>
      <c r="F9" s="156"/>
      <c r="G9" s="156"/>
      <c r="H9" s="157"/>
      <c r="I9" s="58"/>
      <c r="J9" s="87" t="s">
        <v>31</v>
      </c>
      <c r="K9" s="39"/>
      <c r="L9" s="46"/>
      <c r="M9" s="46"/>
      <c r="N9" s="46"/>
      <c r="O9" s="46"/>
      <c r="P9" s="47"/>
      <c r="Q9" s="47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59" ht="12.75" customHeight="1" x14ac:dyDescent="0.2">
      <c r="B10" s="3"/>
      <c r="C10" s="158" t="s">
        <v>11</v>
      </c>
      <c r="D10" s="159"/>
      <c r="E10" s="160"/>
      <c r="F10" s="161"/>
      <c r="G10" s="162"/>
      <c r="H10" s="163"/>
      <c r="I10" s="59"/>
      <c r="J10" s="87" t="s">
        <v>32</v>
      </c>
      <c r="K10" s="39"/>
      <c r="L10" s="46"/>
      <c r="M10" s="46"/>
      <c r="N10" s="46"/>
      <c r="O10" s="46"/>
      <c r="P10" s="47"/>
      <c r="Q10" s="47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6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59" ht="12.75" customHeight="1" x14ac:dyDescent="0.2">
      <c r="B11" s="3"/>
      <c r="C11" s="158" t="s">
        <v>9</v>
      </c>
      <c r="D11" s="159"/>
      <c r="E11" s="160"/>
      <c r="F11" s="164">
        <f>COUNTIF(E48:E94,"=P")</f>
        <v>0</v>
      </c>
      <c r="G11" s="165"/>
      <c r="H11" s="166"/>
      <c r="I11" s="60"/>
      <c r="J11" s="87" t="s">
        <v>33</v>
      </c>
      <c r="K11" s="39"/>
      <c r="L11" s="46"/>
      <c r="M11" s="46"/>
      <c r="N11" s="46"/>
      <c r="O11" s="46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81"/>
      <c r="AZ11" s="81"/>
      <c r="BA11" s="81"/>
      <c r="BB11" s="81"/>
    </row>
    <row r="12" spans="1:59" ht="12.75" customHeight="1" x14ac:dyDescent="0.2">
      <c r="B12" s="3"/>
      <c r="C12" s="158" t="s">
        <v>15</v>
      </c>
      <c r="D12" s="159"/>
      <c r="E12" s="160"/>
      <c r="F12" s="164">
        <f>COUNTIF(E48:E94,"=a")</f>
        <v>0</v>
      </c>
      <c r="G12" s="165"/>
      <c r="H12" s="166"/>
      <c r="I12" s="60"/>
      <c r="J12" s="68"/>
      <c r="K12" s="39"/>
      <c r="L12" s="46"/>
      <c r="M12" s="46"/>
      <c r="N12" s="46"/>
      <c r="O12" s="4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81"/>
      <c r="AZ12" s="81"/>
      <c r="BA12" s="81"/>
      <c r="BB12" s="81"/>
    </row>
    <row r="13" spans="1:59" ht="12.75" customHeight="1" x14ac:dyDescent="0.2">
      <c r="C13" s="9"/>
      <c r="D13" s="9"/>
      <c r="E13" s="24"/>
      <c r="F13" s="9"/>
      <c r="G13" s="34"/>
      <c r="H13" s="9"/>
      <c r="I13" s="21"/>
      <c r="L13" s="46"/>
      <c r="M13" s="46"/>
      <c r="N13" s="46"/>
      <c r="O13" s="46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6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81"/>
      <c r="AZ13" s="81"/>
      <c r="BA13" s="81"/>
      <c r="BB13" s="81"/>
      <c r="BG13" s="31"/>
    </row>
    <row r="14" spans="1:59" ht="12.75" customHeight="1" x14ac:dyDescent="0.2">
      <c r="BG14" s="61" t="s">
        <v>0</v>
      </c>
    </row>
    <row r="15" spans="1:59" ht="12.75" customHeight="1" x14ac:dyDescent="0.2">
      <c r="B15" s="2"/>
      <c r="C15" s="2"/>
      <c r="D15" s="2"/>
      <c r="BG15" s="61" t="s">
        <v>4</v>
      </c>
    </row>
    <row r="16" spans="1:59" ht="12.75" customHeight="1" x14ac:dyDescent="0.2">
      <c r="A16" s="3"/>
      <c r="B16" s="154" t="s">
        <v>40</v>
      </c>
      <c r="C16" s="154"/>
      <c r="D16" s="154"/>
      <c r="E16" s="26"/>
      <c r="F16" s="2"/>
      <c r="G16" s="33"/>
      <c r="H16" s="2"/>
      <c r="I16" s="2"/>
      <c r="J16" s="2"/>
      <c r="K16" s="2"/>
      <c r="L16" s="2"/>
      <c r="M16" s="2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BG16" s="45"/>
    </row>
    <row r="17" spans="1:54" ht="12.75" customHeight="1" x14ac:dyDescent="0.2">
      <c r="A17" s="3"/>
      <c r="B17" s="10" t="s">
        <v>2</v>
      </c>
      <c r="C17" s="11" t="s">
        <v>14</v>
      </c>
      <c r="D17" s="171" t="s">
        <v>13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49"/>
      <c r="P17" s="168" t="s">
        <v>29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70"/>
      <c r="AW17" s="172" t="s">
        <v>34</v>
      </c>
      <c r="AX17" s="172"/>
      <c r="AY17" s="82"/>
      <c r="AZ17" s="82"/>
      <c r="BA17" s="82"/>
      <c r="BB17" s="82"/>
    </row>
    <row r="18" spans="1:54" ht="12.75" customHeight="1" x14ac:dyDescent="0.2">
      <c r="A18" s="3"/>
      <c r="B18" s="5">
        <v>1</v>
      </c>
      <c r="C18" s="41">
        <v>1</v>
      </c>
      <c r="D18" s="140" t="s">
        <v>42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12"/>
      <c r="P18" s="134" t="s">
        <v>57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6"/>
      <c r="AW18" s="211" t="s">
        <v>73</v>
      </c>
      <c r="AX18" s="212"/>
      <c r="AY18" s="82"/>
      <c r="AZ18" s="82"/>
      <c r="BA18" s="82"/>
      <c r="BB18" s="82"/>
    </row>
    <row r="19" spans="1:54" ht="12" customHeight="1" x14ac:dyDescent="0.2">
      <c r="A19" s="3"/>
      <c r="B19" s="5">
        <f>B18+1</f>
        <v>2</v>
      </c>
      <c r="C19" s="41">
        <v>1</v>
      </c>
      <c r="D19" s="140" t="s">
        <v>43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13"/>
      <c r="P19" s="131" t="s">
        <v>60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3"/>
      <c r="AW19" s="213"/>
      <c r="AX19" s="214"/>
      <c r="AY19" s="82"/>
      <c r="AZ19" s="82"/>
      <c r="BA19" s="82"/>
      <c r="BB19" s="82"/>
    </row>
    <row r="20" spans="1:54" ht="12" customHeight="1" x14ac:dyDescent="0.2">
      <c r="A20" s="3"/>
      <c r="B20" s="5">
        <f t="shared" ref="B20:B37" si="0">B19+1</f>
        <v>3</v>
      </c>
      <c r="C20" s="41">
        <v>1</v>
      </c>
      <c r="D20" s="201" t="s">
        <v>44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3"/>
      <c r="O20" s="113"/>
      <c r="P20" s="131" t="s">
        <v>61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3"/>
      <c r="AW20" s="210" t="s">
        <v>74</v>
      </c>
      <c r="AX20" s="210"/>
      <c r="AY20" s="82"/>
      <c r="AZ20" s="82"/>
      <c r="BA20" s="82"/>
      <c r="BB20" s="82"/>
    </row>
    <row r="21" spans="1:54" ht="12" customHeight="1" x14ac:dyDescent="0.2">
      <c r="A21" s="3"/>
      <c r="B21" s="5">
        <f t="shared" si="0"/>
        <v>4</v>
      </c>
      <c r="C21" s="41">
        <v>1</v>
      </c>
      <c r="D21" s="204" t="s">
        <v>45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114"/>
      <c r="P21" s="131" t="s">
        <v>72</v>
      </c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3"/>
      <c r="AW21" s="211" t="s">
        <v>75</v>
      </c>
      <c r="AX21" s="212"/>
      <c r="AY21" s="82"/>
      <c r="AZ21" s="82"/>
      <c r="BA21" s="82"/>
      <c r="BB21" s="82"/>
    </row>
    <row r="22" spans="1:54" ht="12" customHeight="1" x14ac:dyDescent="0.2">
      <c r="A22" s="3"/>
      <c r="B22" s="5">
        <f t="shared" si="0"/>
        <v>5</v>
      </c>
      <c r="C22" s="41">
        <v>1</v>
      </c>
      <c r="D22" s="207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112"/>
      <c r="P22" s="125" t="s">
        <v>62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AW22" s="213"/>
      <c r="AX22" s="214"/>
      <c r="AY22" s="82"/>
      <c r="AZ22" s="82"/>
      <c r="BA22" s="82"/>
      <c r="BB22" s="82"/>
    </row>
    <row r="23" spans="1:54" ht="12.75" customHeight="1" x14ac:dyDescent="0.2">
      <c r="A23" s="3"/>
      <c r="B23" s="67">
        <f t="shared" si="0"/>
        <v>6</v>
      </c>
      <c r="C23" s="51">
        <v>1</v>
      </c>
      <c r="D23" s="140" t="s">
        <v>46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14"/>
      <c r="P23" s="128" t="s">
        <v>69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30"/>
      <c r="AW23" s="210" t="s">
        <v>76</v>
      </c>
      <c r="AX23" s="210"/>
      <c r="AY23" s="82"/>
      <c r="AZ23" s="82"/>
      <c r="BA23" s="82"/>
      <c r="BB23" s="82"/>
    </row>
    <row r="24" spans="1:54" ht="12.75" customHeight="1" x14ac:dyDescent="0.2">
      <c r="A24" s="3"/>
      <c r="B24" s="67">
        <f t="shared" si="0"/>
        <v>7</v>
      </c>
      <c r="C24" s="51">
        <v>1</v>
      </c>
      <c r="D24" s="140" t="s">
        <v>41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07"/>
      <c r="P24" s="134" t="s">
        <v>58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6"/>
      <c r="AW24" s="210" t="s">
        <v>73</v>
      </c>
      <c r="AX24" s="210"/>
      <c r="AY24" s="83"/>
      <c r="AZ24" s="83"/>
      <c r="BA24" s="83"/>
      <c r="BB24" s="83"/>
    </row>
    <row r="25" spans="1:54" ht="12.75" customHeight="1" x14ac:dyDescent="0.2">
      <c r="A25" s="3"/>
      <c r="B25" s="67">
        <f t="shared" si="0"/>
        <v>8</v>
      </c>
      <c r="C25" s="50">
        <v>1</v>
      </c>
      <c r="D25" s="201" t="s">
        <v>47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3"/>
      <c r="O25" s="107"/>
      <c r="P25" s="125" t="s">
        <v>63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211" t="s">
        <v>75</v>
      </c>
      <c r="AX25" s="212"/>
      <c r="AY25" s="83"/>
      <c r="AZ25" s="83"/>
      <c r="BA25" s="83"/>
      <c r="BB25" s="83"/>
    </row>
    <row r="26" spans="1:54" ht="12.75" customHeight="1" x14ac:dyDescent="0.2">
      <c r="A26" s="3"/>
      <c r="B26" s="88">
        <f t="shared" si="0"/>
        <v>9</v>
      </c>
      <c r="C26" s="89">
        <v>1</v>
      </c>
      <c r="D26" s="143" t="s">
        <v>45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13"/>
      <c r="P26" s="131" t="s">
        <v>72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213"/>
      <c r="AX26" s="214"/>
      <c r="AY26" s="83"/>
      <c r="AZ26" s="83"/>
      <c r="BA26" s="83"/>
      <c r="BB26" s="83"/>
    </row>
    <row r="27" spans="1:54" ht="12.75" customHeight="1" x14ac:dyDescent="0.2">
      <c r="A27" s="3"/>
      <c r="B27" s="67">
        <f t="shared" si="0"/>
        <v>10</v>
      </c>
      <c r="C27" s="51">
        <v>1</v>
      </c>
      <c r="D27" s="140" t="s">
        <v>48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2"/>
      <c r="O27" s="113"/>
      <c r="P27" s="128" t="s">
        <v>70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0"/>
      <c r="AW27" s="210" t="s">
        <v>76</v>
      </c>
      <c r="AX27" s="210"/>
      <c r="AY27" s="83"/>
      <c r="AZ27" s="83"/>
      <c r="BA27" s="83"/>
      <c r="BB27" s="83"/>
    </row>
    <row r="28" spans="1:54" ht="12.75" customHeight="1" x14ac:dyDescent="0.2">
      <c r="A28" s="3"/>
      <c r="B28" s="67">
        <f t="shared" si="0"/>
        <v>11</v>
      </c>
      <c r="C28" s="51">
        <v>1</v>
      </c>
      <c r="D28" s="140" t="s">
        <v>49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14"/>
      <c r="P28" s="131" t="s">
        <v>71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211" t="s">
        <v>78</v>
      </c>
      <c r="AX28" s="212"/>
      <c r="AY28" s="83"/>
      <c r="AZ28" s="83"/>
      <c r="BA28" s="83"/>
      <c r="BB28" s="83"/>
    </row>
    <row r="29" spans="1:54" ht="12.75" customHeight="1" x14ac:dyDescent="0.2">
      <c r="A29" s="3"/>
      <c r="B29" s="67">
        <f t="shared" si="0"/>
        <v>12</v>
      </c>
      <c r="C29" s="51">
        <v>1</v>
      </c>
      <c r="D29" s="140" t="s">
        <v>50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15"/>
      <c r="P29" s="131" t="s">
        <v>81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213"/>
      <c r="AX29" s="214"/>
      <c r="AY29" s="83"/>
      <c r="AZ29" s="83"/>
      <c r="BA29" s="83"/>
      <c r="BB29" s="83"/>
    </row>
    <row r="30" spans="1:54" ht="12.75" customHeight="1" x14ac:dyDescent="0.2">
      <c r="A30" s="3"/>
      <c r="B30" s="67">
        <f t="shared" si="0"/>
        <v>13</v>
      </c>
      <c r="C30" s="51">
        <v>1</v>
      </c>
      <c r="D30" s="140" t="s">
        <v>51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16"/>
      <c r="P30" s="125" t="s">
        <v>64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  <c r="AW30" s="215" t="s">
        <v>75</v>
      </c>
      <c r="AX30" s="216"/>
      <c r="AY30" s="52"/>
      <c r="AZ30" s="52"/>
      <c r="BA30" s="52"/>
      <c r="BB30" s="52"/>
    </row>
    <row r="31" spans="1:54" ht="12.75" customHeight="1" x14ac:dyDescent="0.2">
      <c r="A31" s="3"/>
      <c r="B31" s="67">
        <f t="shared" si="0"/>
        <v>14</v>
      </c>
      <c r="C31" s="51">
        <v>1</v>
      </c>
      <c r="D31" s="140" t="s">
        <v>80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16"/>
      <c r="P31" s="134" t="s">
        <v>59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6"/>
      <c r="AW31" s="210" t="s">
        <v>74</v>
      </c>
      <c r="AX31" s="210"/>
      <c r="AY31" s="52"/>
      <c r="AZ31" s="52"/>
      <c r="BA31" s="52"/>
      <c r="BB31" s="52"/>
    </row>
    <row r="32" spans="1:54" ht="12.75" customHeight="1" x14ac:dyDescent="0.2">
      <c r="A32" s="3"/>
      <c r="B32" s="67">
        <f t="shared" si="0"/>
        <v>15</v>
      </c>
      <c r="C32" s="51">
        <v>1</v>
      </c>
      <c r="D32" s="140" t="s">
        <v>52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116"/>
      <c r="P32" s="131" t="s">
        <v>82</v>
      </c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215" t="s">
        <v>73</v>
      </c>
      <c r="AX32" s="216"/>
      <c r="AY32" s="52"/>
      <c r="AZ32" s="52"/>
      <c r="BA32" s="52"/>
      <c r="BB32" s="52"/>
    </row>
    <row r="33" spans="1:59" ht="12.75" customHeight="1" x14ac:dyDescent="0.2">
      <c r="A33" s="3"/>
      <c r="B33" s="67">
        <f t="shared" si="0"/>
        <v>16</v>
      </c>
      <c r="C33" s="51">
        <v>1</v>
      </c>
      <c r="D33" s="140" t="s">
        <v>53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07"/>
      <c r="P33" s="125" t="s">
        <v>65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7"/>
      <c r="AW33" s="215" t="s">
        <v>77</v>
      </c>
      <c r="AX33" s="216"/>
      <c r="AY33" s="52"/>
      <c r="AZ33" s="52"/>
      <c r="BA33" s="52"/>
      <c r="BB33" s="52"/>
    </row>
    <row r="34" spans="1:59" ht="25.5" customHeight="1" x14ac:dyDescent="0.2">
      <c r="A34" s="3"/>
      <c r="B34" s="67">
        <f t="shared" si="0"/>
        <v>17</v>
      </c>
      <c r="C34" s="51">
        <v>1</v>
      </c>
      <c r="D34" s="140" t="s">
        <v>54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07"/>
      <c r="P34" s="125" t="s">
        <v>66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215" t="s">
        <v>75</v>
      </c>
      <c r="AX34" s="216"/>
      <c r="AY34" s="52"/>
      <c r="AZ34" s="52"/>
      <c r="BA34" s="52"/>
      <c r="BB34" s="52"/>
    </row>
    <row r="35" spans="1:59" ht="12.75" customHeight="1" x14ac:dyDescent="0.2">
      <c r="A35" s="3"/>
      <c r="B35" s="5">
        <f t="shared" si="0"/>
        <v>18</v>
      </c>
      <c r="C35" s="51">
        <v>1</v>
      </c>
      <c r="D35" s="140" t="s">
        <v>55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07"/>
      <c r="P35" s="125" t="s">
        <v>67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  <c r="AW35" s="211" t="s">
        <v>73</v>
      </c>
      <c r="AX35" s="212"/>
      <c r="AY35" s="52"/>
      <c r="AZ35" s="52"/>
      <c r="BA35" s="52"/>
      <c r="BB35" s="52"/>
    </row>
    <row r="36" spans="1:59" ht="12" customHeight="1" x14ac:dyDescent="0.2">
      <c r="A36" s="3"/>
      <c r="B36" s="5">
        <f t="shared" si="0"/>
        <v>19</v>
      </c>
      <c r="C36" s="51">
        <v>1</v>
      </c>
      <c r="D36" s="140" t="s">
        <v>56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2"/>
      <c r="O36" s="107"/>
      <c r="P36" s="125" t="s">
        <v>68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  <c r="AW36" s="213"/>
      <c r="AX36" s="214"/>
      <c r="AY36" s="52"/>
      <c r="AZ36" s="52"/>
      <c r="BA36" s="52"/>
      <c r="BB36" s="52"/>
    </row>
    <row r="37" spans="1:59" ht="12" customHeight="1" x14ac:dyDescent="0.2">
      <c r="A37" s="3"/>
      <c r="B37" s="5">
        <f t="shared" si="0"/>
        <v>20</v>
      </c>
      <c r="C37" s="51">
        <v>1</v>
      </c>
      <c r="D37" s="140" t="s">
        <v>79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07"/>
      <c r="P37" s="128" t="s">
        <v>69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30"/>
      <c r="AW37" s="210" t="s">
        <v>76</v>
      </c>
      <c r="AX37" s="210"/>
      <c r="AY37" s="52"/>
      <c r="AZ37" s="52"/>
      <c r="BA37" s="52"/>
      <c r="BB37" s="52"/>
    </row>
    <row r="38" spans="1:59" ht="12.75" customHeight="1" x14ac:dyDescent="0.2">
      <c r="A38" s="3"/>
      <c r="B38" s="5" t="s">
        <v>20</v>
      </c>
      <c r="C38" s="5">
        <f>SUM(C18:C37)</f>
        <v>20</v>
      </c>
      <c r="D38" s="12"/>
      <c r="E38" s="24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</row>
    <row r="39" spans="1:59" ht="12.75" customHeight="1" x14ac:dyDescent="0.2">
      <c r="B39" s="9"/>
      <c r="C39" s="9"/>
    </row>
    <row r="40" spans="1:59" ht="12.75" customHeight="1" x14ac:dyDescent="0.2">
      <c r="D40" s="2"/>
      <c r="E40" s="23"/>
      <c r="F40" s="101">
        <v>250</v>
      </c>
      <c r="G40" s="102"/>
      <c r="H40" s="103">
        <f>F40/F42</f>
        <v>20.833333333333332</v>
      </c>
    </row>
    <row r="41" spans="1:59" ht="12.75" customHeight="1" x14ac:dyDescent="0.2">
      <c r="C41" s="3"/>
      <c r="D41" s="146" t="s">
        <v>7</v>
      </c>
      <c r="E41" s="147"/>
      <c r="F41" s="5">
        <f>C38</f>
        <v>20</v>
      </c>
      <c r="G41" s="36"/>
      <c r="H41" s="21"/>
      <c r="I41" s="21"/>
    </row>
    <row r="42" spans="1:59" ht="12.75" customHeight="1" x14ac:dyDescent="0.2">
      <c r="C42" s="3"/>
      <c r="D42" s="146" t="s">
        <v>10</v>
      </c>
      <c r="E42" s="147"/>
      <c r="F42" s="5">
        <f>F41*0.6</f>
        <v>12</v>
      </c>
      <c r="G42" s="36"/>
      <c r="H42" s="21"/>
      <c r="I42" s="21"/>
    </row>
    <row r="43" spans="1:59" ht="12.75" customHeight="1" x14ac:dyDescent="0.2">
      <c r="D43" s="9"/>
      <c r="E43" s="24"/>
      <c r="F43" s="13"/>
      <c r="G43" s="33"/>
      <c r="H43" s="2"/>
      <c r="I43" s="2"/>
      <c r="J43" s="2"/>
      <c r="K43" s="2"/>
      <c r="L43" s="2"/>
      <c r="M43" s="2"/>
      <c r="N43" s="23"/>
      <c r="O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1"/>
      <c r="AZ43" s="21"/>
      <c r="BA43" s="21"/>
      <c r="BB43" s="21"/>
    </row>
    <row r="44" spans="1:59" ht="12.75" customHeight="1" x14ac:dyDescent="0.2">
      <c r="B44" s="21"/>
      <c r="C44" s="21"/>
      <c r="D44" s="21"/>
      <c r="E44" s="63"/>
      <c r="F44" s="173" t="s">
        <v>21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83" t="s">
        <v>26</v>
      </c>
      <c r="AU44" s="183" t="s">
        <v>27</v>
      </c>
      <c r="AV44" s="192" t="s">
        <v>36</v>
      </c>
      <c r="AW44" s="180" t="s">
        <v>18</v>
      </c>
      <c r="AX44" s="189" t="s">
        <v>16</v>
      </c>
      <c r="AY44" s="84"/>
      <c r="AZ44" s="186" t="s">
        <v>88</v>
      </c>
      <c r="BA44" s="186" t="s">
        <v>89</v>
      </c>
      <c r="BB44" s="186" t="s">
        <v>90</v>
      </c>
      <c r="BC44" s="8"/>
    </row>
    <row r="45" spans="1:59" ht="12.75" hidden="1" customHeight="1" x14ac:dyDescent="0.2">
      <c r="B45" s="21"/>
      <c r="C45" s="21"/>
      <c r="D45" s="21"/>
      <c r="E45" s="64" t="s">
        <v>30</v>
      </c>
      <c r="F45" s="7" t="s">
        <v>33</v>
      </c>
      <c r="G45" s="7"/>
      <c r="H45" s="7" t="s">
        <v>32</v>
      </c>
      <c r="I45" s="7"/>
      <c r="J45" s="7" t="s">
        <v>33</v>
      </c>
      <c r="K45" s="7"/>
      <c r="L45" s="7" t="s">
        <v>0</v>
      </c>
      <c r="M45" s="7"/>
      <c r="N45" s="7" t="s">
        <v>0</v>
      </c>
      <c r="O45" s="7"/>
      <c r="P45" s="7" t="s">
        <v>32</v>
      </c>
      <c r="Q45" s="7"/>
      <c r="R45" s="7" t="s">
        <v>31</v>
      </c>
      <c r="S45" s="7"/>
      <c r="T45" s="7" t="s">
        <v>31</v>
      </c>
      <c r="U45" s="7"/>
      <c r="V45" s="7" t="s">
        <v>0</v>
      </c>
      <c r="W45" s="7"/>
      <c r="X45" s="7" t="s">
        <v>33</v>
      </c>
      <c r="Y45" s="7"/>
      <c r="Z45" s="7" t="s">
        <v>0</v>
      </c>
      <c r="AA45" s="7"/>
      <c r="AB45" s="7" t="s">
        <v>31</v>
      </c>
      <c r="AC45" s="7"/>
      <c r="AD45" s="7" t="s">
        <v>32</v>
      </c>
      <c r="AE45" s="7"/>
      <c r="AF45" s="7" t="s">
        <v>33</v>
      </c>
      <c r="AG45" s="7"/>
      <c r="AH45" s="7" t="s">
        <v>33</v>
      </c>
      <c r="AI45" s="7"/>
      <c r="AJ45" s="7" t="s">
        <v>32</v>
      </c>
      <c r="AK45" s="7"/>
      <c r="AL45" s="7" t="s">
        <v>31</v>
      </c>
      <c r="AM45" s="7"/>
      <c r="AN45" s="7" t="s">
        <v>0</v>
      </c>
      <c r="AO45" s="7"/>
      <c r="AP45" s="7" t="s">
        <v>33</v>
      </c>
      <c r="AQ45" s="7"/>
      <c r="AR45" s="7" t="s">
        <v>33</v>
      </c>
      <c r="AS45" s="7"/>
      <c r="AT45" s="184"/>
      <c r="AU45" s="184"/>
      <c r="AV45" s="193"/>
      <c r="AW45" s="181"/>
      <c r="AX45" s="190"/>
      <c r="AY45" s="84"/>
      <c r="AZ45" s="187"/>
      <c r="BA45" s="187"/>
      <c r="BB45" s="187"/>
      <c r="BC45" s="8"/>
    </row>
    <row r="46" spans="1:59" ht="12.75" hidden="1" customHeight="1" x14ac:dyDescent="0.2">
      <c r="B46" s="2"/>
      <c r="C46" s="2"/>
      <c r="D46" s="2"/>
      <c r="E46" s="64"/>
      <c r="F46" s="7">
        <v>1</v>
      </c>
      <c r="G46" s="7"/>
      <c r="H46" s="7">
        <v>1</v>
      </c>
      <c r="I46" s="7"/>
      <c r="J46" s="7">
        <v>1</v>
      </c>
      <c r="K46" s="7"/>
      <c r="L46" s="7">
        <v>1</v>
      </c>
      <c r="M46" s="7"/>
      <c r="N46" s="7">
        <v>1</v>
      </c>
      <c r="O46" s="7"/>
      <c r="P46" s="7">
        <v>1</v>
      </c>
      <c r="Q46" s="7"/>
      <c r="R46" s="7">
        <v>1</v>
      </c>
      <c r="S46" s="7"/>
      <c r="T46" s="7">
        <v>1</v>
      </c>
      <c r="U46" s="7"/>
      <c r="V46" s="7">
        <v>1</v>
      </c>
      <c r="W46" s="7"/>
      <c r="X46" s="7">
        <v>1</v>
      </c>
      <c r="Y46" s="7"/>
      <c r="Z46" s="7">
        <v>1</v>
      </c>
      <c r="AA46" s="7"/>
      <c r="AB46" s="7">
        <v>1</v>
      </c>
      <c r="AC46" s="7"/>
      <c r="AD46" s="7">
        <v>1</v>
      </c>
      <c r="AE46" s="7"/>
      <c r="AF46" s="7">
        <v>1</v>
      </c>
      <c r="AG46" s="7"/>
      <c r="AH46" s="7">
        <v>1</v>
      </c>
      <c r="AI46" s="7"/>
      <c r="AJ46" s="7">
        <v>1</v>
      </c>
      <c r="AK46" s="7"/>
      <c r="AL46" s="7">
        <v>1</v>
      </c>
      <c r="AM46" s="7"/>
      <c r="AN46" s="7">
        <v>1</v>
      </c>
      <c r="AO46" s="7"/>
      <c r="AP46" s="7">
        <v>1</v>
      </c>
      <c r="AQ46" s="7"/>
      <c r="AR46" s="7">
        <v>1</v>
      </c>
      <c r="AS46" s="7"/>
      <c r="AT46" s="184"/>
      <c r="AU46" s="184"/>
      <c r="AV46" s="193"/>
      <c r="AW46" s="181"/>
      <c r="AX46" s="190"/>
      <c r="AY46" s="84"/>
      <c r="AZ46" s="187"/>
      <c r="BA46" s="187"/>
      <c r="BB46" s="187"/>
      <c r="BC46" s="8"/>
    </row>
    <row r="47" spans="1:59" ht="38.25" customHeight="1" x14ac:dyDescent="0.2">
      <c r="A47" s="3"/>
      <c r="B47" s="20" t="s">
        <v>8</v>
      </c>
      <c r="C47" s="174" t="s">
        <v>12</v>
      </c>
      <c r="D47" s="174"/>
      <c r="E47" s="56" t="s">
        <v>25</v>
      </c>
      <c r="F47" s="30">
        <v>1</v>
      </c>
      <c r="G47" s="62"/>
      <c r="H47" s="30">
        <v>2</v>
      </c>
      <c r="I47" s="30"/>
      <c r="J47" s="30">
        <v>3</v>
      </c>
      <c r="K47" s="30"/>
      <c r="L47" s="30">
        <v>4</v>
      </c>
      <c r="M47" s="30"/>
      <c r="N47" s="30">
        <v>5</v>
      </c>
      <c r="O47" s="30"/>
      <c r="P47" s="30">
        <v>6</v>
      </c>
      <c r="Q47" s="30"/>
      <c r="R47" s="30">
        <v>7</v>
      </c>
      <c r="S47" s="30"/>
      <c r="T47" s="30">
        <v>8</v>
      </c>
      <c r="U47" s="30"/>
      <c r="V47" s="30">
        <v>9</v>
      </c>
      <c r="W47" s="30"/>
      <c r="X47" s="30">
        <v>10</v>
      </c>
      <c r="Y47" s="30"/>
      <c r="Z47" s="30">
        <v>11</v>
      </c>
      <c r="AA47" s="30"/>
      <c r="AB47" s="30">
        <v>12</v>
      </c>
      <c r="AC47" s="30"/>
      <c r="AD47" s="30">
        <v>13</v>
      </c>
      <c r="AE47" s="30"/>
      <c r="AF47" s="30">
        <v>14</v>
      </c>
      <c r="AG47" s="30"/>
      <c r="AH47" s="30">
        <v>15</v>
      </c>
      <c r="AI47" s="30"/>
      <c r="AJ47" s="30">
        <v>16</v>
      </c>
      <c r="AK47" s="30"/>
      <c r="AL47" s="30">
        <v>17</v>
      </c>
      <c r="AM47" s="30"/>
      <c r="AN47" s="30">
        <v>18</v>
      </c>
      <c r="AO47" s="30"/>
      <c r="AP47" s="30">
        <v>19</v>
      </c>
      <c r="AQ47" s="30"/>
      <c r="AR47" s="30">
        <v>20</v>
      </c>
      <c r="AS47" s="30"/>
      <c r="AT47" s="185"/>
      <c r="AU47" s="185"/>
      <c r="AV47" s="194"/>
      <c r="AW47" s="182"/>
      <c r="AX47" s="191"/>
      <c r="AY47" s="84"/>
      <c r="AZ47" s="188"/>
      <c r="BA47" s="188"/>
      <c r="BB47" s="188"/>
      <c r="BC47" s="8"/>
    </row>
    <row r="48" spans="1:59" ht="12.75" customHeight="1" x14ac:dyDescent="0.2">
      <c r="A48" s="3"/>
      <c r="B48" s="5">
        <v>1</v>
      </c>
      <c r="C48" s="137"/>
      <c r="D48" s="138"/>
      <c r="E48" s="22"/>
      <c r="F48" s="94"/>
      <c r="G48" s="95">
        <f>IF(F48=$F$45,$F$46,0)</f>
        <v>0</v>
      </c>
      <c r="H48" s="94"/>
      <c r="I48" s="95">
        <f>IF(H48=$H$45,$H$46,0)</f>
        <v>0</v>
      </c>
      <c r="J48" s="94"/>
      <c r="K48" s="95">
        <f>IF(J48=$J$45,$J$46,0)</f>
        <v>0</v>
      </c>
      <c r="L48" s="94"/>
      <c r="M48" s="95">
        <f>IF(L48=$L$45,$L$46,0)</f>
        <v>0</v>
      </c>
      <c r="N48" s="94"/>
      <c r="O48" s="95">
        <f>IF(N48=$N$45,$N$46,0)</f>
        <v>0</v>
      </c>
      <c r="P48" s="94"/>
      <c r="Q48" s="95">
        <f>IF(P48=$P$45,$P$46,0)</f>
        <v>0</v>
      </c>
      <c r="R48" s="94"/>
      <c r="S48" s="95">
        <f>IF(R48=$R$45,$R$46,0)</f>
        <v>0</v>
      </c>
      <c r="T48" s="94"/>
      <c r="U48" s="95">
        <f>IF(T48=$T$45,$T$46,0)</f>
        <v>0</v>
      </c>
      <c r="V48" s="94"/>
      <c r="W48" s="95">
        <f>IF(V48=$V$45,$V$46,0)</f>
        <v>0</v>
      </c>
      <c r="X48" s="94"/>
      <c r="Y48" s="95">
        <f>IF(X48=$X$45,$X$46,0)</f>
        <v>0</v>
      </c>
      <c r="Z48" s="94"/>
      <c r="AA48" s="95">
        <f>IF(Z48=$Z$45,$Z$46,0)</f>
        <v>0</v>
      </c>
      <c r="AB48" s="94"/>
      <c r="AC48" s="95">
        <f>IF(AB48=$AB$45,$AB$46,0)</f>
        <v>0</v>
      </c>
      <c r="AD48" s="94"/>
      <c r="AE48" s="95">
        <f>IF(AD48=$AD$45,$AD$46,0)</f>
        <v>0</v>
      </c>
      <c r="AF48" s="94"/>
      <c r="AG48" s="95">
        <f>IF(AF48=$AF$45,$AF$46,0)</f>
        <v>0</v>
      </c>
      <c r="AH48" s="94"/>
      <c r="AI48" s="95">
        <f>IF(AH48=$AH$45,$AH$46,0)</f>
        <v>0</v>
      </c>
      <c r="AJ48" s="94"/>
      <c r="AK48" s="95">
        <f>IF(AJ48=$AJ$45,$AJ$46,0)</f>
        <v>0</v>
      </c>
      <c r="AL48" s="94"/>
      <c r="AM48" s="95">
        <f>IF(AL48=$AL$45,$AL$46,0)</f>
        <v>0</v>
      </c>
      <c r="AN48" s="94"/>
      <c r="AO48" s="95">
        <f>IF(AN48=$AN$45,$AN$46,0)</f>
        <v>0</v>
      </c>
      <c r="AP48" s="94"/>
      <c r="AQ48" s="95">
        <f>IF(AP48=$AP$45,$AP$46,0)</f>
        <v>0</v>
      </c>
      <c r="AR48" s="94"/>
      <c r="AS48" s="95">
        <f t="shared" ref="AS48:AS90" si="1">IF(AR48=$AR$45,$AR$46,0)</f>
        <v>0</v>
      </c>
      <c r="AT48" s="5">
        <f t="shared" ref="AT48:AT94" si="2">IF((E48="P"),SUM(F48:AS48),0)</f>
        <v>0</v>
      </c>
      <c r="AU48" s="14">
        <f t="shared" ref="AU48:AU94" si="3">(AT48*100)/F$41</f>
        <v>0</v>
      </c>
      <c r="AV48" s="100">
        <f>AT48*$H$40</f>
        <v>0</v>
      </c>
      <c r="AW48" s="15">
        <f>IF(AT48&gt;=F$42,0.375*AT48-0.5,0.1666667*AT48+2)</f>
        <v>2</v>
      </c>
      <c r="AX48" s="5">
        <f>IF($E$48:$E$94="P",IF(AND((AU48&lt;50),(AU48&gt;=0)),"INICIAL",IF(AND((AU48&lt;80),(AU48&gt;49)),"INTERMEDIO",IF(AND((AU48&lt;=100),(AU48&gt;79)),"AVANZADO"))),0)</f>
        <v>0</v>
      </c>
      <c r="AY48" s="79"/>
      <c r="AZ48" s="5">
        <f>IF(AU48:AU94&lt;"49",COUNTIF($AX$48:$AX$94,"INICIAL"))</f>
        <v>0</v>
      </c>
      <c r="BA48" s="5">
        <f>COUNTIF($AX$48:$AX$94,"INTERMEDIO")</f>
        <v>0</v>
      </c>
      <c r="BB48" s="5">
        <f>COUNTIF($AX$48:$AX$94,"AVANZADO")</f>
        <v>0</v>
      </c>
      <c r="BC48" s="8"/>
    </row>
    <row r="49" spans="1:74" ht="12.75" customHeight="1" x14ac:dyDescent="0.2">
      <c r="A49" s="3"/>
      <c r="B49" s="5">
        <v>2</v>
      </c>
      <c r="C49" s="137"/>
      <c r="D49" s="138"/>
      <c r="E49" s="22"/>
      <c r="F49" s="94"/>
      <c r="G49" s="95">
        <f t="shared" ref="G49:G68" si="4">IF(F49=$F$45,$F$46,0)</f>
        <v>0</v>
      </c>
      <c r="H49" s="94"/>
      <c r="I49" s="95">
        <f t="shared" ref="I49:I68" si="5">IF(H49=$H$45,$H$46,0)</f>
        <v>0</v>
      </c>
      <c r="J49" s="94"/>
      <c r="K49" s="95">
        <f t="shared" ref="K49:K68" si="6">IF(J49=$J$45,$J$46,0)</f>
        <v>0</v>
      </c>
      <c r="L49" s="94"/>
      <c r="M49" s="95">
        <f t="shared" ref="M49:M68" si="7">IF(L49=$L$45,$L$46,0)</f>
        <v>0</v>
      </c>
      <c r="N49" s="94"/>
      <c r="O49" s="95">
        <f t="shared" ref="O49:O68" si="8">IF(N49=$N$45,$N$46,0)</f>
        <v>0</v>
      </c>
      <c r="P49" s="94"/>
      <c r="Q49" s="95">
        <f t="shared" ref="Q49:Q68" si="9">IF(P49=$P$45,$P$46,0)</f>
        <v>0</v>
      </c>
      <c r="R49" s="94"/>
      <c r="S49" s="95">
        <f t="shared" ref="S49:S68" si="10">IF(R49=$R$45,$R$46,0)</f>
        <v>0</v>
      </c>
      <c r="T49" s="94"/>
      <c r="U49" s="95">
        <f t="shared" ref="U49:U68" si="11">IF(T49=$T$45,$T$46,0)</f>
        <v>0</v>
      </c>
      <c r="V49" s="94"/>
      <c r="W49" s="95">
        <f t="shared" ref="W49:W68" si="12">IF(V49=$V$45,$V$46,0)</f>
        <v>0</v>
      </c>
      <c r="X49" s="94"/>
      <c r="Y49" s="95">
        <f t="shared" ref="Y49:Y68" si="13">IF(X49=$X$45,$X$46,0)</f>
        <v>0</v>
      </c>
      <c r="Z49" s="94"/>
      <c r="AA49" s="95">
        <f t="shared" ref="AA49:AA68" si="14">IF(Z49=$Z$45,$Z$46,0)</f>
        <v>0</v>
      </c>
      <c r="AB49" s="94"/>
      <c r="AC49" s="95">
        <f t="shared" ref="AC49:AC68" si="15">IF(AB49=$AB$45,$AB$46,0)</f>
        <v>0</v>
      </c>
      <c r="AD49" s="94"/>
      <c r="AE49" s="95">
        <f t="shared" ref="AE49:AE68" si="16">IF(AD49=$AD$45,$AD$46,0)</f>
        <v>0</v>
      </c>
      <c r="AF49" s="94"/>
      <c r="AG49" s="95">
        <f t="shared" ref="AG49:AG68" si="17">IF(AF49=$AF$45,$AF$46,0)</f>
        <v>0</v>
      </c>
      <c r="AH49" s="94"/>
      <c r="AI49" s="95">
        <f t="shared" ref="AI49:AI68" si="18">IF(AH49=$AH$45,$AH$46,0)</f>
        <v>0</v>
      </c>
      <c r="AJ49" s="94"/>
      <c r="AK49" s="95">
        <f t="shared" ref="AK49:AK68" si="19">IF(AJ49=$AJ$45,$AJ$46,0)</f>
        <v>0</v>
      </c>
      <c r="AL49" s="94"/>
      <c r="AM49" s="95">
        <f t="shared" ref="AM49:AM68" si="20">IF(AL49=$AL$45,$AL$46,0)</f>
        <v>0</v>
      </c>
      <c r="AN49" s="94"/>
      <c r="AO49" s="95">
        <f t="shared" ref="AO49:AO68" si="21">IF(AN49=$AN$45,$AN$46,0)</f>
        <v>0</v>
      </c>
      <c r="AP49" s="94"/>
      <c r="AQ49" s="95">
        <f t="shared" ref="AQ49:AQ68" si="22">IF(AP49=$AP$45,$AP$46,0)</f>
        <v>0</v>
      </c>
      <c r="AR49" s="94"/>
      <c r="AS49" s="95">
        <f t="shared" si="1"/>
        <v>0</v>
      </c>
      <c r="AT49" s="5">
        <f t="shared" si="2"/>
        <v>0</v>
      </c>
      <c r="AU49" s="14">
        <f t="shared" si="3"/>
        <v>0</v>
      </c>
      <c r="AV49" s="99">
        <f t="shared" ref="AV49:AV94" si="23">AT49*$H$40</f>
        <v>0</v>
      </c>
      <c r="AW49" s="15">
        <f t="shared" ref="AW49:AW94" si="24">IF(AT49&gt;=F$42,0.375*AT49-0.5,0.1666667*AT49+2)</f>
        <v>2</v>
      </c>
      <c r="AX49" s="5">
        <f>IF($E$48:$E$94="P",IF(AND((AU49&lt;50),(AU49&gt;=0)),"INICIAL",IF(AND((AU49&lt;80),(AU49&gt;49)),"INTERMEDIO",IF(AND((AU49&lt;=100),(AU49&gt;79)),"AVANZADO"))),0)</f>
        <v>0</v>
      </c>
      <c r="AY49" s="79"/>
      <c r="AZ49" s="14" t="e">
        <f>AZ48*100/$F$11</f>
        <v>#DIV/0!</v>
      </c>
      <c r="BA49" s="14" t="e">
        <f>BA48*100/$F$11</f>
        <v>#DIV/0!</v>
      </c>
      <c r="BB49" s="14" t="e">
        <f>BB48*100/$F$11</f>
        <v>#DIV/0!</v>
      </c>
      <c r="BC49" s="8"/>
    </row>
    <row r="50" spans="1:74" ht="12.75" customHeight="1" x14ac:dyDescent="0.2">
      <c r="A50" s="3"/>
      <c r="B50" s="5">
        <v>3</v>
      </c>
      <c r="C50" s="137"/>
      <c r="D50" s="138"/>
      <c r="E50" s="22"/>
      <c r="F50" s="94"/>
      <c r="G50" s="95">
        <f t="shared" si="4"/>
        <v>0</v>
      </c>
      <c r="H50" s="94"/>
      <c r="I50" s="95">
        <f t="shared" si="5"/>
        <v>0</v>
      </c>
      <c r="J50" s="94"/>
      <c r="K50" s="95">
        <f t="shared" si="6"/>
        <v>0</v>
      </c>
      <c r="L50" s="94"/>
      <c r="M50" s="95">
        <f t="shared" si="7"/>
        <v>0</v>
      </c>
      <c r="N50" s="94"/>
      <c r="O50" s="95">
        <f t="shared" si="8"/>
        <v>0</v>
      </c>
      <c r="P50" s="94"/>
      <c r="Q50" s="95">
        <f t="shared" si="9"/>
        <v>0</v>
      </c>
      <c r="R50" s="94"/>
      <c r="S50" s="95">
        <f t="shared" si="10"/>
        <v>0</v>
      </c>
      <c r="T50" s="94"/>
      <c r="U50" s="95">
        <f t="shared" si="11"/>
        <v>0</v>
      </c>
      <c r="V50" s="94"/>
      <c r="W50" s="95">
        <f t="shared" si="12"/>
        <v>0</v>
      </c>
      <c r="X50" s="94"/>
      <c r="Y50" s="95">
        <f t="shared" si="13"/>
        <v>0</v>
      </c>
      <c r="Z50" s="94"/>
      <c r="AA50" s="95">
        <f t="shared" si="14"/>
        <v>0</v>
      </c>
      <c r="AB50" s="94"/>
      <c r="AC50" s="95">
        <f t="shared" si="15"/>
        <v>0</v>
      </c>
      <c r="AD50" s="94"/>
      <c r="AE50" s="95">
        <f t="shared" si="16"/>
        <v>0</v>
      </c>
      <c r="AF50" s="94"/>
      <c r="AG50" s="95">
        <f t="shared" si="17"/>
        <v>0</v>
      </c>
      <c r="AH50" s="94"/>
      <c r="AI50" s="95">
        <f t="shared" si="18"/>
        <v>0</v>
      </c>
      <c r="AJ50" s="94"/>
      <c r="AK50" s="95">
        <f t="shared" si="19"/>
        <v>0</v>
      </c>
      <c r="AL50" s="94"/>
      <c r="AM50" s="95">
        <f t="shared" si="20"/>
        <v>0</v>
      </c>
      <c r="AN50" s="94"/>
      <c r="AO50" s="95">
        <f t="shared" si="21"/>
        <v>0</v>
      </c>
      <c r="AP50" s="94"/>
      <c r="AQ50" s="95">
        <f t="shared" si="22"/>
        <v>0</v>
      </c>
      <c r="AR50" s="94"/>
      <c r="AS50" s="95">
        <f t="shared" si="1"/>
        <v>0</v>
      </c>
      <c r="AT50" s="5">
        <f t="shared" si="2"/>
        <v>0</v>
      </c>
      <c r="AU50" s="14">
        <f t="shared" si="3"/>
        <v>0</v>
      </c>
      <c r="AV50" s="99">
        <f t="shared" si="23"/>
        <v>0</v>
      </c>
      <c r="AW50" s="15">
        <f t="shared" si="24"/>
        <v>2</v>
      </c>
      <c r="AX50" s="5">
        <f t="shared" ref="AX50:AX94" si="25">IF($E$48:$E$94="P",IF(AND((AU50&lt;50),(AU50&gt;=0)),"INICIAL",IF(AND((AU50&lt;80),(AU50&gt;49)),"INTERMEDIO",IF(AND((AU50&lt;=100),(AU50&gt;79)),"AVANZADO"))),0)</f>
        <v>0</v>
      </c>
      <c r="AY50" s="79"/>
      <c r="AZ50" s="86"/>
      <c r="BA50" s="86"/>
      <c r="BB50" s="86"/>
      <c r="BC50" s="21"/>
    </row>
    <row r="51" spans="1:74" ht="12.75" customHeight="1" x14ac:dyDescent="0.2">
      <c r="A51" s="3"/>
      <c r="B51" s="5">
        <f t="shared" ref="B51:B93" si="26">B50+1</f>
        <v>4</v>
      </c>
      <c r="C51" s="137"/>
      <c r="D51" s="138"/>
      <c r="E51" s="22"/>
      <c r="F51" s="94"/>
      <c r="G51" s="95">
        <f t="shared" si="4"/>
        <v>0</v>
      </c>
      <c r="H51" s="94"/>
      <c r="I51" s="95">
        <f t="shared" si="5"/>
        <v>0</v>
      </c>
      <c r="J51" s="94"/>
      <c r="K51" s="95">
        <f t="shared" si="6"/>
        <v>0</v>
      </c>
      <c r="L51" s="94"/>
      <c r="M51" s="95">
        <f t="shared" si="7"/>
        <v>0</v>
      </c>
      <c r="N51" s="94"/>
      <c r="O51" s="95">
        <f t="shared" si="8"/>
        <v>0</v>
      </c>
      <c r="P51" s="94"/>
      <c r="Q51" s="95">
        <f t="shared" si="9"/>
        <v>0</v>
      </c>
      <c r="R51" s="94"/>
      <c r="S51" s="95">
        <f t="shared" si="10"/>
        <v>0</v>
      </c>
      <c r="T51" s="94"/>
      <c r="U51" s="95">
        <f t="shared" si="11"/>
        <v>0</v>
      </c>
      <c r="V51" s="94"/>
      <c r="W51" s="95">
        <f t="shared" si="12"/>
        <v>0</v>
      </c>
      <c r="X51" s="94"/>
      <c r="Y51" s="95">
        <f t="shared" si="13"/>
        <v>0</v>
      </c>
      <c r="Z51" s="94"/>
      <c r="AA51" s="95">
        <f t="shared" si="14"/>
        <v>0</v>
      </c>
      <c r="AB51" s="94"/>
      <c r="AC51" s="95">
        <f t="shared" si="15"/>
        <v>0</v>
      </c>
      <c r="AD51" s="94"/>
      <c r="AE51" s="95">
        <f t="shared" si="16"/>
        <v>0</v>
      </c>
      <c r="AF51" s="94"/>
      <c r="AG51" s="95">
        <f t="shared" si="17"/>
        <v>0</v>
      </c>
      <c r="AH51" s="94"/>
      <c r="AI51" s="95">
        <f t="shared" si="18"/>
        <v>0</v>
      </c>
      <c r="AJ51" s="94"/>
      <c r="AK51" s="95">
        <f t="shared" si="19"/>
        <v>0</v>
      </c>
      <c r="AL51" s="94"/>
      <c r="AM51" s="95">
        <f t="shared" si="20"/>
        <v>0</v>
      </c>
      <c r="AN51" s="94"/>
      <c r="AO51" s="95">
        <f t="shared" si="21"/>
        <v>0</v>
      </c>
      <c r="AP51" s="94"/>
      <c r="AQ51" s="95">
        <f t="shared" si="22"/>
        <v>0</v>
      </c>
      <c r="AR51" s="94"/>
      <c r="AS51" s="95">
        <f t="shared" si="1"/>
        <v>0</v>
      </c>
      <c r="AT51" s="5">
        <f t="shared" si="2"/>
        <v>0</v>
      </c>
      <c r="AU51" s="14">
        <f t="shared" si="3"/>
        <v>0</v>
      </c>
      <c r="AV51" s="99">
        <f t="shared" si="23"/>
        <v>0</v>
      </c>
      <c r="AW51" s="15">
        <f t="shared" si="24"/>
        <v>2</v>
      </c>
      <c r="AX51" s="5">
        <f t="shared" si="25"/>
        <v>0</v>
      </c>
      <c r="AY51" s="79"/>
      <c r="AZ51" s="86"/>
      <c r="BA51" s="86"/>
      <c r="BB51" s="86"/>
      <c r="BC51" s="21"/>
    </row>
    <row r="52" spans="1:74" ht="12.75" customHeight="1" x14ac:dyDescent="0.2">
      <c r="A52" s="3"/>
      <c r="B52" s="5">
        <f t="shared" si="26"/>
        <v>5</v>
      </c>
      <c r="C52" s="137"/>
      <c r="D52" s="138"/>
      <c r="E52" s="22"/>
      <c r="F52" s="94"/>
      <c r="G52" s="95">
        <f t="shared" si="4"/>
        <v>0</v>
      </c>
      <c r="H52" s="94"/>
      <c r="I52" s="95">
        <f t="shared" si="5"/>
        <v>0</v>
      </c>
      <c r="J52" s="94"/>
      <c r="K52" s="95">
        <f t="shared" si="6"/>
        <v>0</v>
      </c>
      <c r="L52" s="94"/>
      <c r="M52" s="95">
        <f t="shared" si="7"/>
        <v>0</v>
      </c>
      <c r="N52" s="94"/>
      <c r="O52" s="95">
        <f t="shared" si="8"/>
        <v>0</v>
      </c>
      <c r="P52" s="94"/>
      <c r="Q52" s="95">
        <f t="shared" si="9"/>
        <v>0</v>
      </c>
      <c r="R52" s="94"/>
      <c r="S52" s="95">
        <f t="shared" si="10"/>
        <v>0</v>
      </c>
      <c r="T52" s="94"/>
      <c r="U52" s="95">
        <f t="shared" si="11"/>
        <v>0</v>
      </c>
      <c r="V52" s="94"/>
      <c r="W52" s="95">
        <f t="shared" si="12"/>
        <v>0</v>
      </c>
      <c r="X52" s="94"/>
      <c r="Y52" s="95">
        <f t="shared" si="13"/>
        <v>0</v>
      </c>
      <c r="Z52" s="94"/>
      <c r="AA52" s="95">
        <f t="shared" si="14"/>
        <v>0</v>
      </c>
      <c r="AB52" s="94"/>
      <c r="AC52" s="95">
        <f t="shared" si="15"/>
        <v>0</v>
      </c>
      <c r="AD52" s="94"/>
      <c r="AE52" s="95">
        <f t="shared" si="16"/>
        <v>0</v>
      </c>
      <c r="AF52" s="94"/>
      <c r="AG52" s="95">
        <f t="shared" si="17"/>
        <v>0</v>
      </c>
      <c r="AH52" s="94"/>
      <c r="AI52" s="95">
        <f t="shared" si="18"/>
        <v>0</v>
      </c>
      <c r="AJ52" s="94"/>
      <c r="AK52" s="95">
        <f t="shared" si="19"/>
        <v>0</v>
      </c>
      <c r="AL52" s="94"/>
      <c r="AM52" s="95">
        <f t="shared" si="20"/>
        <v>0</v>
      </c>
      <c r="AN52" s="94"/>
      <c r="AO52" s="95">
        <f t="shared" si="21"/>
        <v>0</v>
      </c>
      <c r="AP52" s="94"/>
      <c r="AQ52" s="95">
        <f t="shared" si="22"/>
        <v>0</v>
      </c>
      <c r="AR52" s="94"/>
      <c r="AS52" s="95">
        <f t="shared" si="1"/>
        <v>0</v>
      </c>
      <c r="AT52" s="5">
        <f t="shared" si="2"/>
        <v>0</v>
      </c>
      <c r="AU52" s="14">
        <f t="shared" si="3"/>
        <v>0</v>
      </c>
      <c r="AV52" s="99">
        <f t="shared" si="23"/>
        <v>0</v>
      </c>
      <c r="AW52" s="15">
        <f t="shared" si="24"/>
        <v>2</v>
      </c>
      <c r="AX52" s="5">
        <f t="shared" si="25"/>
        <v>0</v>
      </c>
      <c r="AY52" s="79"/>
      <c r="AZ52" s="86"/>
      <c r="BA52" s="86"/>
      <c r="BB52" s="86"/>
      <c r="BC52" s="21"/>
    </row>
    <row r="53" spans="1:74" ht="12.75" customHeight="1" x14ac:dyDescent="0.2">
      <c r="A53" s="3"/>
      <c r="B53" s="5">
        <f t="shared" si="26"/>
        <v>6</v>
      </c>
      <c r="C53" s="137"/>
      <c r="D53" s="138"/>
      <c r="E53" s="22"/>
      <c r="F53" s="94"/>
      <c r="G53" s="95">
        <f t="shared" si="4"/>
        <v>0</v>
      </c>
      <c r="H53" s="94"/>
      <c r="I53" s="95">
        <f t="shared" si="5"/>
        <v>0</v>
      </c>
      <c r="J53" s="94"/>
      <c r="K53" s="95">
        <f t="shared" si="6"/>
        <v>0</v>
      </c>
      <c r="L53" s="94"/>
      <c r="M53" s="95">
        <f t="shared" si="7"/>
        <v>0</v>
      </c>
      <c r="N53" s="94"/>
      <c r="O53" s="95">
        <f t="shared" si="8"/>
        <v>0</v>
      </c>
      <c r="P53" s="94"/>
      <c r="Q53" s="95">
        <f t="shared" si="9"/>
        <v>0</v>
      </c>
      <c r="R53" s="94"/>
      <c r="S53" s="95">
        <f t="shared" si="10"/>
        <v>0</v>
      </c>
      <c r="T53" s="94"/>
      <c r="U53" s="95">
        <f t="shared" si="11"/>
        <v>0</v>
      </c>
      <c r="V53" s="94"/>
      <c r="W53" s="95">
        <f t="shared" si="12"/>
        <v>0</v>
      </c>
      <c r="X53" s="94"/>
      <c r="Y53" s="95">
        <f t="shared" si="13"/>
        <v>0</v>
      </c>
      <c r="Z53" s="94"/>
      <c r="AA53" s="95">
        <f t="shared" si="14"/>
        <v>0</v>
      </c>
      <c r="AB53" s="94"/>
      <c r="AC53" s="95">
        <f t="shared" si="15"/>
        <v>0</v>
      </c>
      <c r="AD53" s="94"/>
      <c r="AE53" s="95">
        <f t="shared" si="16"/>
        <v>0</v>
      </c>
      <c r="AF53" s="94"/>
      <c r="AG53" s="95">
        <f t="shared" si="17"/>
        <v>0</v>
      </c>
      <c r="AH53" s="94"/>
      <c r="AI53" s="95">
        <f t="shared" si="18"/>
        <v>0</v>
      </c>
      <c r="AJ53" s="94"/>
      <c r="AK53" s="95">
        <f t="shared" si="19"/>
        <v>0</v>
      </c>
      <c r="AL53" s="94"/>
      <c r="AM53" s="95">
        <f t="shared" si="20"/>
        <v>0</v>
      </c>
      <c r="AN53" s="94"/>
      <c r="AO53" s="95">
        <f t="shared" si="21"/>
        <v>0</v>
      </c>
      <c r="AP53" s="94"/>
      <c r="AQ53" s="95">
        <f t="shared" si="22"/>
        <v>0</v>
      </c>
      <c r="AR53" s="94"/>
      <c r="AS53" s="95">
        <f t="shared" si="1"/>
        <v>0</v>
      </c>
      <c r="AT53" s="5">
        <f t="shared" si="2"/>
        <v>0</v>
      </c>
      <c r="AU53" s="14">
        <f t="shared" si="3"/>
        <v>0</v>
      </c>
      <c r="AV53" s="99">
        <f t="shared" si="23"/>
        <v>0</v>
      </c>
      <c r="AW53" s="15">
        <f t="shared" si="24"/>
        <v>2</v>
      </c>
      <c r="AX53" s="5">
        <f t="shared" si="25"/>
        <v>0</v>
      </c>
      <c r="AY53" s="79"/>
      <c r="AZ53" s="86"/>
      <c r="BA53" s="86"/>
      <c r="BB53" s="86"/>
      <c r="BC53" s="21"/>
    </row>
    <row r="54" spans="1:74" ht="12.75" customHeight="1" x14ac:dyDescent="0.2">
      <c r="A54" s="3"/>
      <c r="B54" s="5">
        <f t="shared" si="26"/>
        <v>7</v>
      </c>
      <c r="C54" s="137"/>
      <c r="D54" s="138"/>
      <c r="E54" s="22"/>
      <c r="F54" s="94"/>
      <c r="G54" s="95">
        <f t="shared" si="4"/>
        <v>0</v>
      </c>
      <c r="H54" s="94"/>
      <c r="I54" s="95">
        <f t="shared" si="5"/>
        <v>0</v>
      </c>
      <c r="J54" s="94"/>
      <c r="K54" s="95">
        <f t="shared" si="6"/>
        <v>0</v>
      </c>
      <c r="L54" s="94"/>
      <c r="M54" s="95">
        <f t="shared" si="7"/>
        <v>0</v>
      </c>
      <c r="N54" s="94"/>
      <c r="O54" s="95">
        <f t="shared" si="8"/>
        <v>0</v>
      </c>
      <c r="P54" s="94"/>
      <c r="Q54" s="95">
        <f t="shared" si="9"/>
        <v>0</v>
      </c>
      <c r="R54" s="94"/>
      <c r="S54" s="95">
        <f t="shared" si="10"/>
        <v>0</v>
      </c>
      <c r="T54" s="94"/>
      <c r="U54" s="95">
        <f t="shared" si="11"/>
        <v>0</v>
      </c>
      <c r="V54" s="94"/>
      <c r="W54" s="95">
        <f t="shared" si="12"/>
        <v>0</v>
      </c>
      <c r="X54" s="94"/>
      <c r="Y54" s="95">
        <f t="shared" si="13"/>
        <v>0</v>
      </c>
      <c r="Z54" s="94"/>
      <c r="AA54" s="95">
        <f t="shared" si="14"/>
        <v>0</v>
      </c>
      <c r="AB54" s="94"/>
      <c r="AC54" s="95">
        <f t="shared" si="15"/>
        <v>0</v>
      </c>
      <c r="AD54" s="94"/>
      <c r="AE54" s="95">
        <f t="shared" si="16"/>
        <v>0</v>
      </c>
      <c r="AF54" s="94"/>
      <c r="AG54" s="95">
        <f t="shared" si="17"/>
        <v>0</v>
      </c>
      <c r="AH54" s="94"/>
      <c r="AI54" s="95">
        <f t="shared" si="18"/>
        <v>0</v>
      </c>
      <c r="AJ54" s="94"/>
      <c r="AK54" s="95">
        <f t="shared" si="19"/>
        <v>0</v>
      </c>
      <c r="AL54" s="94"/>
      <c r="AM54" s="95">
        <f t="shared" si="20"/>
        <v>0</v>
      </c>
      <c r="AN54" s="94"/>
      <c r="AO54" s="95">
        <f t="shared" si="21"/>
        <v>0</v>
      </c>
      <c r="AP54" s="94"/>
      <c r="AQ54" s="95">
        <f t="shared" si="22"/>
        <v>0</v>
      </c>
      <c r="AR54" s="94"/>
      <c r="AS54" s="95">
        <f t="shared" si="1"/>
        <v>0</v>
      </c>
      <c r="AT54" s="5">
        <f t="shared" si="2"/>
        <v>0</v>
      </c>
      <c r="AU54" s="14">
        <f t="shared" si="3"/>
        <v>0</v>
      </c>
      <c r="AV54" s="99">
        <f t="shared" si="23"/>
        <v>0</v>
      </c>
      <c r="AW54" s="15">
        <f t="shared" si="24"/>
        <v>2</v>
      </c>
      <c r="AX54" s="5">
        <f t="shared" si="25"/>
        <v>0</v>
      </c>
      <c r="AY54" s="79"/>
      <c r="AZ54" s="86"/>
      <c r="BA54" s="86"/>
      <c r="BB54" s="86"/>
      <c r="BC54" s="21"/>
    </row>
    <row r="55" spans="1:74" ht="12.75" customHeight="1" x14ac:dyDescent="0.2">
      <c r="A55" s="3"/>
      <c r="B55" s="5">
        <f t="shared" si="26"/>
        <v>8</v>
      </c>
      <c r="C55" s="137"/>
      <c r="D55" s="138"/>
      <c r="E55" s="22"/>
      <c r="F55" s="94"/>
      <c r="G55" s="95">
        <f t="shared" si="4"/>
        <v>0</v>
      </c>
      <c r="H55" s="94"/>
      <c r="I55" s="95">
        <f t="shared" si="5"/>
        <v>0</v>
      </c>
      <c r="J55" s="94"/>
      <c r="K55" s="95">
        <f t="shared" si="6"/>
        <v>0</v>
      </c>
      <c r="L55" s="94"/>
      <c r="M55" s="95">
        <f t="shared" si="7"/>
        <v>0</v>
      </c>
      <c r="N55" s="94"/>
      <c r="O55" s="95">
        <f t="shared" si="8"/>
        <v>0</v>
      </c>
      <c r="P55" s="94"/>
      <c r="Q55" s="95">
        <f t="shared" si="9"/>
        <v>0</v>
      </c>
      <c r="R55" s="94"/>
      <c r="S55" s="95">
        <f t="shared" si="10"/>
        <v>0</v>
      </c>
      <c r="T55" s="94"/>
      <c r="U55" s="95">
        <f t="shared" si="11"/>
        <v>0</v>
      </c>
      <c r="V55" s="94"/>
      <c r="W55" s="95">
        <f t="shared" si="12"/>
        <v>0</v>
      </c>
      <c r="X55" s="94"/>
      <c r="Y55" s="95">
        <f t="shared" si="13"/>
        <v>0</v>
      </c>
      <c r="Z55" s="94"/>
      <c r="AA55" s="95">
        <f t="shared" si="14"/>
        <v>0</v>
      </c>
      <c r="AB55" s="94"/>
      <c r="AC55" s="95">
        <f t="shared" si="15"/>
        <v>0</v>
      </c>
      <c r="AD55" s="94"/>
      <c r="AE55" s="95">
        <f t="shared" si="16"/>
        <v>0</v>
      </c>
      <c r="AF55" s="94"/>
      <c r="AG55" s="95">
        <f t="shared" si="17"/>
        <v>0</v>
      </c>
      <c r="AH55" s="94"/>
      <c r="AI55" s="95">
        <f t="shared" si="18"/>
        <v>0</v>
      </c>
      <c r="AJ55" s="94"/>
      <c r="AK55" s="95">
        <f t="shared" si="19"/>
        <v>0</v>
      </c>
      <c r="AL55" s="94"/>
      <c r="AM55" s="95">
        <f t="shared" si="20"/>
        <v>0</v>
      </c>
      <c r="AN55" s="94"/>
      <c r="AO55" s="95">
        <f t="shared" si="21"/>
        <v>0</v>
      </c>
      <c r="AP55" s="94"/>
      <c r="AQ55" s="95">
        <f t="shared" si="22"/>
        <v>0</v>
      </c>
      <c r="AR55" s="94"/>
      <c r="AS55" s="95">
        <f t="shared" si="1"/>
        <v>0</v>
      </c>
      <c r="AT55" s="5">
        <f t="shared" si="2"/>
        <v>0</v>
      </c>
      <c r="AU55" s="14">
        <f t="shared" si="3"/>
        <v>0</v>
      </c>
      <c r="AV55" s="99">
        <f t="shared" si="23"/>
        <v>0</v>
      </c>
      <c r="AW55" s="15">
        <f t="shared" si="24"/>
        <v>2</v>
      </c>
      <c r="AX55" s="5">
        <f t="shared" si="25"/>
        <v>0</v>
      </c>
      <c r="AY55" s="79"/>
      <c r="AZ55" s="86"/>
      <c r="BA55" s="86"/>
      <c r="BB55" s="86"/>
      <c r="BC55" s="21"/>
    </row>
    <row r="56" spans="1:74" ht="12.75" customHeight="1" x14ac:dyDescent="0.2">
      <c r="A56" s="3"/>
      <c r="B56" s="5">
        <f t="shared" si="26"/>
        <v>9</v>
      </c>
      <c r="C56" s="137"/>
      <c r="D56" s="138"/>
      <c r="E56" s="22"/>
      <c r="F56" s="94"/>
      <c r="G56" s="95">
        <f t="shared" si="4"/>
        <v>0</v>
      </c>
      <c r="H56" s="94"/>
      <c r="I56" s="95">
        <f t="shared" si="5"/>
        <v>0</v>
      </c>
      <c r="J56" s="94"/>
      <c r="K56" s="95">
        <f t="shared" si="6"/>
        <v>0</v>
      </c>
      <c r="L56" s="94"/>
      <c r="M56" s="95">
        <f t="shared" si="7"/>
        <v>0</v>
      </c>
      <c r="N56" s="94"/>
      <c r="O56" s="95">
        <f t="shared" si="8"/>
        <v>0</v>
      </c>
      <c r="P56" s="94"/>
      <c r="Q56" s="95">
        <f t="shared" si="9"/>
        <v>0</v>
      </c>
      <c r="R56" s="94"/>
      <c r="S56" s="95">
        <f t="shared" si="10"/>
        <v>0</v>
      </c>
      <c r="T56" s="94"/>
      <c r="U56" s="95">
        <f t="shared" si="11"/>
        <v>0</v>
      </c>
      <c r="V56" s="94"/>
      <c r="W56" s="95">
        <f t="shared" si="12"/>
        <v>0</v>
      </c>
      <c r="X56" s="94"/>
      <c r="Y56" s="95">
        <f t="shared" si="13"/>
        <v>0</v>
      </c>
      <c r="Z56" s="94"/>
      <c r="AA56" s="95">
        <f t="shared" si="14"/>
        <v>0</v>
      </c>
      <c r="AB56" s="94"/>
      <c r="AC56" s="95">
        <f t="shared" si="15"/>
        <v>0</v>
      </c>
      <c r="AD56" s="94"/>
      <c r="AE56" s="95">
        <f t="shared" si="16"/>
        <v>0</v>
      </c>
      <c r="AF56" s="94"/>
      <c r="AG56" s="95">
        <f t="shared" si="17"/>
        <v>0</v>
      </c>
      <c r="AH56" s="94"/>
      <c r="AI56" s="95">
        <f t="shared" si="18"/>
        <v>0</v>
      </c>
      <c r="AJ56" s="94"/>
      <c r="AK56" s="95">
        <f t="shared" si="19"/>
        <v>0</v>
      </c>
      <c r="AL56" s="94"/>
      <c r="AM56" s="95">
        <f t="shared" si="20"/>
        <v>0</v>
      </c>
      <c r="AN56" s="94"/>
      <c r="AO56" s="95">
        <f t="shared" si="21"/>
        <v>0</v>
      </c>
      <c r="AP56" s="94"/>
      <c r="AQ56" s="95">
        <f t="shared" si="22"/>
        <v>0</v>
      </c>
      <c r="AR56" s="94"/>
      <c r="AS56" s="95">
        <f t="shared" si="1"/>
        <v>0</v>
      </c>
      <c r="AT56" s="5">
        <f t="shared" si="2"/>
        <v>0</v>
      </c>
      <c r="AU56" s="14">
        <f t="shared" si="3"/>
        <v>0</v>
      </c>
      <c r="AV56" s="99">
        <f t="shared" si="23"/>
        <v>0</v>
      </c>
      <c r="AW56" s="15">
        <f t="shared" si="24"/>
        <v>2</v>
      </c>
      <c r="AX56" s="5">
        <f t="shared" si="25"/>
        <v>0</v>
      </c>
      <c r="AY56" s="79"/>
      <c r="AZ56" s="86"/>
      <c r="BA56" s="86"/>
      <c r="BB56" s="86"/>
      <c r="BC56" s="21"/>
    </row>
    <row r="57" spans="1:74" ht="12.75" customHeight="1" x14ac:dyDescent="0.2">
      <c r="A57" s="3"/>
      <c r="B57" s="5">
        <f t="shared" si="26"/>
        <v>10</v>
      </c>
      <c r="C57" s="137"/>
      <c r="D57" s="138"/>
      <c r="E57" s="22"/>
      <c r="F57" s="94"/>
      <c r="G57" s="95">
        <f t="shared" si="4"/>
        <v>0</v>
      </c>
      <c r="H57" s="94"/>
      <c r="I57" s="95">
        <f t="shared" si="5"/>
        <v>0</v>
      </c>
      <c r="J57" s="94"/>
      <c r="K57" s="95">
        <f t="shared" si="6"/>
        <v>0</v>
      </c>
      <c r="L57" s="94"/>
      <c r="M57" s="95">
        <f t="shared" si="7"/>
        <v>0</v>
      </c>
      <c r="N57" s="94"/>
      <c r="O57" s="95">
        <f t="shared" si="8"/>
        <v>0</v>
      </c>
      <c r="P57" s="94"/>
      <c r="Q57" s="95">
        <f t="shared" si="9"/>
        <v>0</v>
      </c>
      <c r="R57" s="94"/>
      <c r="S57" s="95">
        <f t="shared" si="10"/>
        <v>0</v>
      </c>
      <c r="T57" s="94"/>
      <c r="U57" s="95">
        <f t="shared" si="11"/>
        <v>0</v>
      </c>
      <c r="V57" s="94"/>
      <c r="W57" s="95">
        <f t="shared" si="12"/>
        <v>0</v>
      </c>
      <c r="X57" s="94"/>
      <c r="Y57" s="95">
        <f t="shared" si="13"/>
        <v>0</v>
      </c>
      <c r="Z57" s="94"/>
      <c r="AA57" s="95">
        <f t="shared" si="14"/>
        <v>0</v>
      </c>
      <c r="AB57" s="94"/>
      <c r="AC57" s="95">
        <f t="shared" si="15"/>
        <v>0</v>
      </c>
      <c r="AD57" s="94"/>
      <c r="AE57" s="95">
        <f t="shared" si="16"/>
        <v>0</v>
      </c>
      <c r="AF57" s="94"/>
      <c r="AG57" s="95">
        <f t="shared" si="17"/>
        <v>0</v>
      </c>
      <c r="AH57" s="94"/>
      <c r="AI57" s="95">
        <f t="shared" si="18"/>
        <v>0</v>
      </c>
      <c r="AJ57" s="94"/>
      <c r="AK57" s="95">
        <f t="shared" si="19"/>
        <v>0</v>
      </c>
      <c r="AL57" s="94"/>
      <c r="AM57" s="95">
        <f t="shared" si="20"/>
        <v>0</v>
      </c>
      <c r="AN57" s="94"/>
      <c r="AO57" s="95">
        <f t="shared" si="21"/>
        <v>0</v>
      </c>
      <c r="AP57" s="94"/>
      <c r="AQ57" s="95">
        <f t="shared" si="22"/>
        <v>0</v>
      </c>
      <c r="AR57" s="94"/>
      <c r="AS57" s="95">
        <f t="shared" si="1"/>
        <v>0</v>
      </c>
      <c r="AT57" s="5">
        <f t="shared" si="2"/>
        <v>0</v>
      </c>
      <c r="AU57" s="14">
        <f t="shared" si="3"/>
        <v>0</v>
      </c>
      <c r="AV57" s="99">
        <f t="shared" si="23"/>
        <v>0</v>
      </c>
      <c r="AW57" s="15">
        <f t="shared" si="24"/>
        <v>2</v>
      </c>
      <c r="AX57" s="5">
        <f t="shared" si="25"/>
        <v>0</v>
      </c>
      <c r="AY57" s="79"/>
      <c r="AZ57" s="86"/>
      <c r="BA57" s="86"/>
      <c r="BB57" s="86"/>
      <c r="BC57" s="21"/>
    </row>
    <row r="58" spans="1:74" ht="12.75" customHeight="1" x14ac:dyDescent="0.2">
      <c r="A58" s="3"/>
      <c r="B58" s="5">
        <f t="shared" si="26"/>
        <v>11</v>
      </c>
      <c r="C58" s="137"/>
      <c r="D58" s="138"/>
      <c r="E58" s="22"/>
      <c r="F58" s="94"/>
      <c r="G58" s="95">
        <f t="shared" si="4"/>
        <v>0</v>
      </c>
      <c r="H58" s="94"/>
      <c r="I58" s="95">
        <f t="shared" si="5"/>
        <v>0</v>
      </c>
      <c r="J58" s="94"/>
      <c r="K58" s="95">
        <f t="shared" si="6"/>
        <v>0</v>
      </c>
      <c r="L58" s="94"/>
      <c r="M58" s="95">
        <f t="shared" si="7"/>
        <v>0</v>
      </c>
      <c r="N58" s="94"/>
      <c r="O58" s="95">
        <f t="shared" si="8"/>
        <v>0</v>
      </c>
      <c r="P58" s="94"/>
      <c r="Q58" s="95">
        <f t="shared" si="9"/>
        <v>0</v>
      </c>
      <c r="R58" s="94"/>
      <c r="S58" s="95">
        <f t="shared" si="10"/>
        <v>0</v>
      </c>
      <c r="T58" s="94"/>
      <c r="U58" s="95">
        <f t="shared" si="11"/>
        <v>0</v>
      </c>
      <c r="V58" s="94"/>
      <c r="W58" s="95">
        <f t="shared" si="12"/>
        <v>0</v>
      </c>
      <c r="X58" s="94"/>
      <c r="Y58" s="95">
        <f t="shared" si="13"/>
        <v>0</v>
      </c>
      <c r="Z58" s="94"/>
      <c r="AA58" s="95">
        <f t="shared" si="14"/>
        <v>0</v>
      </c>
      <c r="AB58" s="94"/>
      <c r="AC58" s="95">
        <f t="shared" si="15"/>
        <v>0</v>
      </c>
      <c r="AD58" s="94"/>
      <c r="AE58" s="95">
        <f t="shared" si="16"/>
        <v>0</v>
      </c>
      <c r="AF58" s="94"/>
      <c r="AG58" s="95">
        <f t="shared" si="17"/>
        <v>0</v>
      </c>
      <c r="AH58" s="94"/>
      <c r="AI58" s="95">
        <f t="shared" si="18"/>
        <v>0</v>
      </c>
      <c r="AJ58" s="94"/>
      <c r="AK58" s="95">
        <f t="shared" si="19"/>
        <v>0</v>
      </c>
      <c r="AL58" s="94"/>
      <c r="AM58" s="95">
        <f t="shared" si="20"/>
        <v>0</v>
      </c>
      <c r="AN58" s="94"/>
      <c r="AO58" s="95">
        <f t="shared" si="21"/>
        <v>0</v>
      </c>
      <c r="AP58" s="94"/>
      <c r="AQ58" s="95">
        <f t="shared" si="22"/>
        <v>0</v>
      </c>
      <c r="AR58" s="94"/>
      <c r="AS58" s="95">
        <f t="shared" si="1"/>
        <v>0</v>
      </c>
      <c r="AT58" s="5">
        <f t="shared" si="2"/>
        <v>0</v>
      </c>
      <c r="AU58" s="14">
        <f t="shared" si="3"/>
        <v>0</v>
      </c>
      <c r="AV58" s="99">
        <f t="shared" si="23"/>
        <v>0</v>
      </c>
      <c r="AW58" s="15">
        <f t="shared" si="24"/>
        <v>2</v>
      </c>
      <c r="AX58" s="5">
        <f t="shared" si="25"/>
        <v>0</v>
      </c>
      <c r="AY58" s="79"/>
      <c r="AZ58" s="86"/>
      <c r="BA58" s="86"/>
      <c r="BB58" s="86"/>
      <c r="BC58" s="21"/>
    </row>
    <row r="59" spans="1:74" ht="12.75" customHeight="1" x14ac:dyDescent="0.2">
      <c r="A59" s="3"/>
      <c r="B59" s="5">
        <f t="shared" si="26"/>
        <v>12</v>
      </c>
      <c r="C59" s="137"/>
      <c r="D59" s="138"/>
      <c r="E59" s="22"/>
      <c r="F59" s="94"/>
      <c r="G59" s="95">
        <f t="shared" si="4"/>
        <v>0</v>
      </c>
      <c r="H59" s="94"/>
      <c r="I59" s="95">
        <f t="shared" si="5"/>
        <v>0</v>
      </c>
      <c r="J59" s="94"/>
      <c r="K59" s="95">
        <f t="shared" si="6"/>
        <v>0</v>
      </c>
      <c r="L59" s="94"/>
      <c r="M59" s="95">
        <f t="shared" si="7"/>
        <v>0</v>
      </c>
      <c r="N59" s="94"/>
      <c r="O59" s="95">
        <f t="shared" si="8"/>
        <v>0</v>
      </c>
      <c r="P59" s="94"/>
      <c r="Q59" s="95">
        <f t="shared" si="9"/>
        <v>0</v>
      </c>
      <c r="R59" s="94"/>
      <c r="S59" s="95">
        <f t="shared" si="10"/>
        <v>0</v>
      </c>
      <c r="T59" s="94"/>
      <c r="U59" s="95">
        <f t="shared" si="11"/>
        <v>0</v>
      </c>
      <c r="V59" s="94"/>
      <c r="W59" s="95">
        <f t="shared" si="12"/>
        <v>0</v>
      </c>
      <c r="X59" s="94"/>
      <c r="Y59" s="95">
        <f t="shared" si="13"/>
        <v>0</v>
      </c>
      <c r="Z59" s="94"/>
      <c r="AA59" s="95">
        <f t="shared" si="14"/>
        <v>0</v>
      </c>
      <c r="AB59" s="94"/>
      <c r="AC59" s="95">
        <f t="shared" si="15"/>
        <v>0</v>
      </c>
      <c r="AD59" s="94"/>
      <c r="AE59" s="95">
        <f t="shared" si="16"/>
        <v>0</v>
      </c>
      <c r="AF59" s="94"/>
      <c r="AG59" s="95">
        <f t="shared" si="17"/>
        <v>0</v>
      </c>
      <c r="AH59" s="94"/>
      <c r="AI59" s="95">
        <f t="shared" si="18"/>
        <v>0</v>
      </c>
      <c r="AJ59" s="94"/>
      <c r="AK59" s="95">
        <f t="shared" si="19"/>
        <v>0</v>
      </c>
      <c r="AL59" s="94"/>
      <c r="AM59" s="95">
        <f t="shared" si="20"/>
        <v>0</v>
      </c>
      <c r="AN59" s="94"/>
      <c r="AO59" s="95">
        <f t="shared" si="21"/>
        <v>0</v>
      </c>
      <c r="AP59" s="94"/>
      <c r="AQ59" s="95">
        <f t="shared" si="22"/>
        <v>0</v>
      </c>
      <c r="AR59" s="94"/>
      <c r="AS59" s="95">
        <f t="shared" si="1"/>
        <v>0</v>
      </c>
      <c r="AT59" s="5">
        <f t="shared" si="2"/>
        <v>0</v>
      </c>
      <c r="AU59" s="14">
        <f t="shared" si="3"/>
        <v>0</v>
      </c>
      <c r="AV59" s="99">
        <f t="shared" si="23"/>
        <v>0</v>
      </c>
      <c r="AW59" s="15">
        <f t="shared" si="24"/>
        <v>2</v>
      </c>
      <c r="AX59" s="5">
        <f t="shared" si="25"/>
        <v>0</v>
      </c>
      <c r="AY59" s="79"/>
      <c r="AZ59" s="86"/>
      <c r="BA59" s="86"/>
      <c r="BB59" s="86"/>
      <c r="BC59" s="21"/>
    </row>
    <row r="60" spans="1:74" ht="12.75" customHeight="1" x14ac:dyDescent="0.2">
      <c r="A60" s="3"/>
      <c r="B60" s="5">
        <f t="shared" si="26"/>
        <v>13</v>
      </c>
      <c r="C60" s="137"/>
      <c r="D60" s="138"/>
      <c r="E60" s="22"/>
      <c r="F60" s="94"/>
      <c r="G60" s="95">
        <f t="shared" si="4"/>
        <v>0</v>
      </c>
      <c r="H60" s="94"/>
      <c r="I60" s="95">
        <f t="shared" si="5"/>
        <v>0</v>
      </c>
      <c r="J60" s="94"/>
      <c r="K60" s="95">
        <f t="shared" si="6"/>
        <v>0</v>
      </c>
      <c r="L60" s="94"/>
      <c r="M60" s="95">
        <f t="shared" si="7"/>
        <v>0</v>
      </c>
      <c r="N60" s="94"/>
      <c r="O60" s="95">
        <f t="shared" si="8"/>
        <v>0</v>
      </c>
      <c r="P60" s="94"/>
      <c r="Q60" s="95">
        <f t="shared" si="9"/>
        <v>0</v>
      </c>
      <c r="R60" s="94"/>
      <c r="S60" s="95">
        <f t="shared" si="10"/>
        <v>0</v>
      </c>
      <c r="T60" s="94"/>
      <c r="U60" s="95">
        <f t="shared" si="11"/>
        <v>0</v>
      </c>
      <c r="V60" s="94"/>
      <c r="W60" s="95">
        <f t="shared" si="12"/>
        <v>0</v>
      </c>
      <c r="X60" s="94"/>
      <c r="Y60" s="95">
        <f t="shared" si="13"/>
        <v>0</v>
      </c>
      <c r="Z60" s="94"/>
      <c r="AA60" s="95">
        <f t="shared" si="14"/>
        <v>0</v>
      </c>
      <c r="AB60" s="94"/>
      <c r="AC60" s="95">
        <f t="shared" si="15"/>
        <v>0</v>
      </c>
      <c r="AD60" s="94"/>
      <c r="AE60" s="95">
        <f t="shared" si="16"/>
        <v>0</v>
      </c>
      <c r="AF60" s="94"/>
      <c r="AG60" s="95">
        <f t="shared" si="17"/>
        <v>0</v>
      </c>
      <c r="AH60" s="94"/>
      <c r="AI60" s="95">
        <f t="shared" si="18"/>
        <v>0</v>
      </c>
      <c r="AJ60" s="94"/>
      <c r="AK60" s="95">
        <f t="shared" si="19"/>
        <v>0</v>
      </c>
      <c r="AL60" s="94"/>
      <c r="AM60" s="95">
        <f t="shared" si="20"/>
        <v>0</v>
      </c>
      <c r="AN60" s="94"/>
      <c r="AO60" s="95">
        <f t="shared" si="21"/>
        <v>0</v>
      </c>
      <c r="AP60" s="94"/>
      <c r="AQ60" s="95">
        <f t="shared" si="22"/>
        <v>0</v>
      </c>
      <c r="AR60" s="94"/>
      <c r="AS60" s="95">
        <f t="shared" si="1"/>
        <v>0</v>
      </c>
      <c r="AT60" s="5">
        <f t="shared" si="2"/>
        <v>0</v>
      </c>
      <c r="AU60" s="14">
        <f t="shared" si="3"/>
        <v>0</v>
      </c>
      <c r="AV60" s="99">
        <f t="shared" si="23"/>
        <v>0</v>
      </c>
      <c r="AW60" s="15">
        <f t="shared" si="24"/>
        <v>2</v>
      </c>
      <c r="AX60" s="5">
        <f t="shared" si="25"/>
        <v>0</v>
      </c>
      <c r="AY60" s="79"/>
      <c r="AZ60" s="86"/>
      <c r="BA60" s="86"/>
      <c r="BB60" s="86"/>
      <c r="BC60" s="21"/>
    </row>
    <row r="61" spans="1:74" ht="12.75" customHeight="1" x14ac:dyDescent="0.2">
      <c r="A61" s="3"/>
      <c r="B61" s="5">
        <f t="shared" si="26"/>
        <v>14</v>
      </c>
      <c r="C61" s="137"/>
      <c r="D61" s="138"/>
      <c r="E61" s="22"/>
      <c r="F61" s="94"/>
      <c r="G61" s="95">
        <f t="shared" si="4"/>
        <v>0</v>
      </c>
      <c r="H61" s="94"/>
      <c r="I61" s="95">
        <f t="shared" si="5"/>
        <v>0</v>
      </c>
      <c r="J61" s="94"/>
      <c r="K61" s="95">
        <f t="shared" si="6"/>
        <v>0</v>
      </c>
      <c r="L61" s="94"/>
      <c r="M61" s="95">
        <f t="shared" si="7"/>
        <v>0</v>
      </c>
      <c r="N61" s="94"/>
      <c r="O61" s="95">
        <f t="shared" si="8"/>
        <v>0</v>
      </c>
      <c r="P61" s="94"/>
      <c r="Q61" s="95">
        <f t="shared" si="9"/>
        <v>0</v>
      </c>
      <c r="R61" s="94"/>
      <c r="S61" s="95">
        <f t="shared" si="10"/>
        <v>0</v>
      </c>
      <c r="T61" s="94"/>
      <c r="U61" s="95">
        <f t="shared" si="11"/>
        <v>0</v>
      </c>
      <c r="V61" s="94"/>
      <c r="W61" s="95">
        <f t="shared" si="12"/>
        <v>0</v>
      </c>
      <c r="X61" s="94"/>
      <c r="Y61" s="95">
        <f t="shared" si="13"/>
        <v>0</v>
      </c>
      <c r="Z61" s="94"/>
      <c r="AA61" s="95">
        <f t="shared" si="14"/>
        <v>0</v>
      </c>
      <c r="AB61" s="94"/>
      <c r="AC61" s="95">
        <f t="shared" si="15"/>
        <v>0</v>
      </c>
      <c r="AD61" s="94"/>
      <c r="AE61" s="95">
        <f t="shared" si="16"/>
        <v>0</v>
      </c>
      <c r="AF61" s="94"/>
      <c r="AG61" s="95">
        <f t="shared" si="17"/>
        <v>0</v>
      </c>
      <c r="AH61" s="94"/>
      <c r="AI61" s="95">
        <f t="shared" si="18"/>
        <v>0</v>
      </c>
      <c r="AJ61" s="94"/>
      <c r="AK61" s="95">
        <f t="shared" si="19"/>
        <v>0</v>
      </c>
      <c r="AL61" s="94"/>
      <c r="AM61" s="95">
        <f t="shared" si="20"/>
        <v>0</v>
      </c>
      <c r="AN61" s="94"/>
      <c r="AO61" s="95">
        <f t="shared" si="21"/>
        <v>0</v>
      </c>
      <c r="AP61" s="94"/>
      <c r="AQ61" s="95">
        <f t="shared" si="22"/>
        <v>0</v>
      </c>
      <c r="AR61" s="94"/>
      <c r="AS61" s="95">
        <f t="shared" si="1"/>
        <v>0</v>
      </c>
      <c r="AT61" s="5">
        <f t="shared" si="2"/>
        <v>0</v>
      </c>
      <c r="AU61" s="14">
        <f t="shared" si="3"/>
        <v>0</v>
      </c>
      <c r="AV61" s="99">
        <f t="shared" si="23"/>
        <v>0</v>
      </c>
      <c r="AW61" s="15">
        <f t="shared" si="24"/>
        <v>2</v>
      </c>
      <c r="AX61" s="5">
        <f t="shared" si="25"/>
        <v>0</v>
      </c>
      <c r="AY61" s="79"/>
      <c r="AZ61" s="86"/>
      <c r="BA61" s="86"/>
      <c r="BB61" s="86"/>
      <c r="BC61" s="21"/>
    </row>
    <row r="62" spans="1:74" ht="12.75" customHeight="1" x14ac:dyDescent="0.2">
      <c r="A62" s="3"/>
      <c r="B62" s="5">
        <f t="shared" si="26"/>
        <v>15</v>
      </c>
      <c r="C62" s="137"/>
      <c r="D62" s="138"/>
      <c r="E62" s="22"/>
      <c r="F62" s="94"/>
      <c r="G62" s="95">
        <f t="shared" si="4"/>
        <v>0</v>
      </c>
      <c r="H62" s="94"/>
      <c r="I62" s="95">
        <f t="shared" si="5"/>
        <v>0</v>
      </c>
      <c r="J62" s="94"/>
      <c r="K62" s="95">
        <f t="shared" si="6"/>
        <v>0</v>
      </c>
      <c r="L62" s="94"/>
      <c r="M62" s="95">
        <f t="shared" si="7"/>
        <v>0</v>
      </c>
      <c r="N62" s="94"/>
      <c r="O62" s="95">
        <f t="shared" si="8"/>
        <v>0</v>
      </c>
      <c r="P62" s="94"/>
      <c r="Q62" s="95">
        <f t="shared" si="9"/>
        <v>0</v>
      </c>
      <c r="R62" s="94"/>
      <c r="S62" s="95">
        <f t="shared" si="10"/>
        <v>0</v>
      </c>
      <c r="T62" s="94"/>
      <c r="U62" s="95">
        <f t="shared" si="11"/>
        <v>0</v>
      </c>
      <c r="V62" s="94"/>
      <c r="W62" s="95">
        <f t="shared" si="12"/>
        <v>0</v>
      </c>
      <c r="X62" s="94"/>
      <c r="Y62" s="95">
        <f t="shared" si="13"/>
        <v>0</v>
      </c>
      <c r="Z62" s="94"/>
      <c r="AA62" s="95">
        <f t="shared" si="14"/>
        <v>0</v>
      </c>
      <c r="AB62" s="94"/>
      <c r="AC62" s="95">
        <f t="shared" si="15"/>
        <v>0</v>
      </c>
      <c r="AD62" s="94"/>
      <c r="AE62" s="95">
        <f t="shared" si="16"/>
        <v>0</v>
      </c>
      <c r="AF62" s="94"/>
      <c r="AG62" s="95">
        <f t="shared" si="17"/>
        <v>0</v>
      </c>
      <c r="AH62" s="94"/>
      <c r="AI62" s="95">
        <f t="shared" si="18"/>
        <v>0</v>
      </c>
      <c r="AJ62" s="94"/>
      <c r="AK62" s="95">
        <f t="shared" si="19"/>
        <v>0</v>
      </c>
      <c r="AL62" s="94"/>
      <c r="AM62" s="95">
        <f t="shared" si="20"/>
        <v>0</v>
      </c>
      <c r="AN62" s="94"/>
      <c r="AO62" s="95">
        <f t="shared" si="21"/>
        <v>0</v>
      </c>
      <c r="AP62" s="94"/>
      <c r="AQ62" s="95">
        <f t="shared" si="22"/>
        <v>0</v>
      </c>
      <c r="AR62" s="94"/>
      <c r="AS62" s="95">
        <f t="shared" si="1"/>
        <v>0</v>
      </c>
      <c r="AT62" s="5">
        <f t="shared" si="2"/>
        <v>0</v>
      </c>
      <c r="AU62" s="14">
        <f t="shared" si="3"/>
        <v>0</v>
      </c>
      <c r="AV62" s="99">
        <f t="shared" si="23"/>
        <v>0</v>
      </c>
      <c r="AW62" s="15">
        <f t="shared" si="24"/>
        <v>2</v>
      </c>
      <c r="AX62" s="5">
        <f t="shared" si="25"/>
        <v>0</v>
      </c>
      <c r="AY62" s="79"/>
      <c r="AZ62" s="86"/>
      <c r="BA62" s="86"/>
      <c r="BB62" s="86"/>
      <c r="BC62" s="21"/>
      <c r="BU62" s="104"/>
      <c r="BV62" s="104"/>
    </row>
    <row r="63" spans="1:74" ht="12.75" customHeight="1" x14ac:dyDescent="0.2">
      <c r="A63" s="3"/>
      <c r="B63" s="5">
        <f t="shared" si="26"/>
        <v>16</v>
      </c>
      <c r="C63" s="137"/>
      <c r="D63" s="138"/>
      <c r="E63" s="22"/>
      <c r="F63" s="94"/>
      <c r="G63" s="95">
        <f t="shared" si="4"/>
        <v>0</v>
      </c>
      <c r="H63" s="94"/>
      <c r="I63" s="95">
        <f t="shared" si="5"/>
        <v>0</v>
      </c>
      <c r="J63" s="94"/>
      <c r="K63" s="95">
        <f t="shared" si="6"/>
        <v>0</v>
      </c>
      <c r="L63" s="94"/>
      <c r="M63" s="95">
        <f t="shared" si="7"/>
        <v>0</v>
      </c>
      <c r="N63" s="94"/>
      <c r="O63" s="95">
        <f t="shared" si="8"/>
        <v>0</v>
      </c>
      <c r="P63" s="94"/>
      <c r="Q63" s="95">
        <f t="shared" si="9"/>
        <v>0</v>
      </c>
      <c r="R63" s="94"/>
      <c r="S63" s="95">
        <f t="shared" si="10"/>
        <v>0</v>
      </c>
      <c r="T63" s="94"/>
      <c r="U63" s="95">
        <f t="shared" si="11"/>
        <v>0</v>
      </c>
      <c r="V63" s="94"/>
      <c r="W63" s="95">
        <f t="shared" si="12"/>
        <v>0</v>
      </c>
      <c r="X63" s="94"/>
      <c r="Y63" s="95">
        <f t="shared" si="13"/>
        <v>0</v>
      </c>
      <c r="Z63" s="94"/>
      <c r="AA63" s="95">
        <f t="shared" si="14"/>
        <v>0</v>
      </c>
      <c r="AB63" s="94"/>
      <c r="AC63" s="95">
        <f t="shared" si="15"/>
        <v>0</v>
      </c>
      <c r="AD63" s="94"/>
      <c r="AE63" s="95">
        <f t="shared" si="16"/>
        <v>0</v>
      </c>
      <c r="AF63" s="94"/>
      <c r="AG63" s="95">
        <f t="shared" si="17"/>
        <v>0</v>
      </c>
      <c r="AH63" s="94"/>
      <c r="AI63" s="95">
        <f t="shared" si="18"/>
        <v>0</v>
      </c>
      <c r="AJ63" s="94"/>
      <c r="AK63" s="95">
        <f t="shared" si="19"/>
        <v>0</v>
      </c>
      <c r="AL63" s="94"/>
      <c r="AM63" s="95">
        <f t="shared" si="20"/>
        <v>0</v>
      </c>
      <c r="AN63" s="94"/>
      <c r="AO63" s="95">
        <f t="shared" si="21"/>
        <v>0</v>
      </c>
      <c r="AP63" s="94"/>
      <c r="AQ63" s="95">
        <f t="shared" si="22"/>
        <v>0</v>
      </c>
      <c r="AR63" s="94"/>
      <c r="AS63" s="95">
        <f t="shared" si="1"/>
        <v>0</v>
      </c>
      <c r="AT63" s="5">
        <f t="shared" si="2"/>
        <v>0</v>
      </c>
      <c r="AU63" s="14">
        <f t="shared" si="3"/>
        <v>0</v>
      </c>
      <c r="AV63" s="99">
        <f t="shared" si="23"/>
        <v>0</v>
      </c>
      <c r="AW63" s="15">
        <f t="shared" si="24"/>
        <v>2</v>
      </c>
      <c r="AX63" s="5">
        <f t="shared" si="25"/>
        <v>0</v>
      </c>
      <c r="AY63" s="79"/>
      <c r="AZ63" s="86"/>
      <c r="BA63" s="86"/>
      <c r="BB63" s="86"/>
      <c r="BC63" s="21"/>
      <c r="BU63" s="104"/>
      <c r="BV63" s="104"/>
    </row>
    <row r="64" spans="1:74" ht="12.75" customHeight="1" x14ac:dyDescent="0.2">
      <c r="A64" s="3"/>
      <c r="B64" s="5">
        <f t="shared" si="26"/>
        <v>17</v>
      </c>
      <c r="C64" s="137"/>
      <c r="D64" s="138"/>
      <c r="E64" s="22"/>
      <c r="F64" s="94"/>
      <c r="G64" s="95">
        <f t="shared" si="4"/>
        <v>0</v>
      </c>
      <c r="H64" s="94"/>
      <c r="I64" s="95">
        <f t="shared" si="5"/>
        <v>0</v>
      </c>
      <c r="J64" s="94"/>
      <c r="K64" s="95">
        <f t="shared" si="6"/>
        <v>0</v>
      </c>
      <c r="L64" s="94"/>
      <c r="M64" s="95">
        <f t="shared" si="7"/>
        <v>0</v>
      </c>
      <c r="N64" s="94"/>
      <c r="O64" s="95">
        <f t="shared" si="8"/>
        <v>0</v>
      </c>
      <c r="P64" s="94"/>
      <c r="Q64" s="95">
        <f t="shared" si="9"/>
        <v>0</v>
      </c>
      <c r="R64" s="94"/>
      <c r="S64" s="95">
        <f t="shared" si="10"/>
        <v>0</v>
      </c>
      <c r="T64" s="94"/>
      <c r="U64" s="95">
        <f t="shared" si="11"/>
        <v>0</v>
      </c>
      <c r="V64" s="94"/>
      <c r="W64" s="95">
        <f t="shared" si="12"/>
        <v>0</v>
      </c>
      <c r="X64" s="94"/>
      <c r="Y64" s="95">
        <f t="shared" si="13"/>
        <v>0</v>
      </c>
      <c r="Z64" s="94"/>
      <c r="AA64" s="95">
        <f t="shared" si="14"/>
        <v>0</v>
      </c>
      <c r="AB64" s="94"/>
      <c r="AC64" s="95">
        <f t="shared" si="15"/>
        <v>0</v>
      </c>
      <c r="AD64" s="94"/>
      <c r="AE64" s="95">
        <f t="shared" si="16"/>
        <v>0</v>
      </c>
      <c r="AF64" s="94"/>
      <c r="AG64" s="95">
        <f t="shared" si="17"/>
        <v>0</v>
      </c>
      <c r="AH64" s="94"/>
      <c r="AI64" s="95">
        <f t="shared" si="18"/>
        <v>0</v>
      </c>
      <c r="AJ64" s="94"/>
      <c r="AK64" s="95">
        <f t="shared" si="19"/>
        <v>0</v>
      </c>
      <c r="AL64" s="94"/>
      <c r="AM64" s="95">
        <f t="shared" si="20"/>
        <v>0</v>
      </c>
      <c r="AN64" s="94"/>
      <c r="AO64" s="95">
        <f t="shared" si="21"/>
        <v>0</v>
      </c>
      <c r="AP64" s="94"/>
      <c r="AQ64" s="95">
        <f t="shared" si="22"/>
        <v>0</v>
      </c>
      <c r="AR64" s="94"/>
      <c r="AS64" s="95">
        <f t="shared" si="1"/>
        <v>0</v>
      </c>
      <c r="AT64" s="5">
        <f t="shared" si="2"/>
        <v>0</v>
      </c>
      <c r="AU64" s="14">
        <f t="shared" si="3"/>
        <v>0</v>
      </c>
      <c r="AV64" s="99">
        <f t="shared" si="23"/>
        <v>0</v>
      </c>
      <c r="AW64" s="15">
        <f t="shared" si="24"/>
        <v>2</v>
      </c>
      <c r="AX64" s="5">
        <f t="shared" si="25"/>
        <v>0</v>
      </c>
      <c r="AY64" s="79"/>
      <c r="AZ64" s="86"/>
      <c r="BA64" s="86"/>
      <c r="BB64" s="86"/>
      <c r="BC64" s="21"/>
      <c r="BU64" s="104"/>
      <c r="BV64" s="104"/>
    </row>
    <row r="65" spans="1:74" ht="12.75" customHeight="1" x14ac:dyDescent="0.2">
      <c r="A65" s="3"/>
      <c r="B65" s="5">
        <f t="shared" si="26"/>
        <v>18</v>
      </c>
      <c r="C65" s="137"/>
      <c r="D65" s="138"/>
      <c r="E65" s="22"/>
      <c r="F65" s="94"/>
      <c r="G65" s="95">
        <f t="shared" si="4"/>
        <v>0</v>
      </c>
      <c r="H65" s="94"/>
      <c r="I65" s="95">
        <f t="shared" si="5"/>
        <v>0</v>
      </c>
      <c r="J65" s="94"/>
      <c r="K65" s="95">
        <f t="shared" si="6"/>
        <v>0</v>
      </c>
      <c r="L65" s="94"/>
      <c r="M65" s="95">
        <f t="shared" si="7"/>
        <v>0</v>
      </c>
      <c r="N65" s="94"/>
      <c r="O65" s="95">
        <f t="shared" si="8"/>
        <v>0</v>
      </c>
      <c r="P65" s="94"/>
      <c r="Q65" s="95">
        <f t="shared" si="9"/>
        <v>0</v>
      </c>
      <c r="R65" s="94"/>
      <c r="S65" s="95">
        <f t="shared" si="10"/>
        <v>0</v>
      </c>
      <c r="T65" s="94"/>
      <c r="U65" s="95">
        <f t="shared" si="11"/>
        <v>0</v>
      </c>
      <c r="V65" s="94"/>
      <c r="W65" s="95">
        <f t="shared" si="12"/>
        <v>0</v>
      </c>
      <c r="X65" s="94"/>
      <c r="Y65" s="95">
        <f t="shared" si="13"/>
        <v>0</v>
      </c>
      <c r="Z65" s="94"/>
      <c r="AA65" s="95">
        <f t="shared" si="14"/>
        <v>0</v>
      </c>
      <c r="AB65" s="94"/>
      <c r="AC65" s="95">
        <f t="shared" si="15"/>
        <v>0</v>
      </c>
      <c r="AD65" s="94"/>
      <c r="AE65" s="95">
        <f t="shared" si="16"/>
        <v>0</v>
      </c>
      <c r="AF65" s="94"/>
      <c r="AG65" s="95">
        <f t="shared" si="17"/>
        <v>0</v>
      </c>
      <c r="AH65" s="94"/>
      <c r="AI65" s="95">
        <f t="shared" si="18"/>
        <v>0</v>
      </c>
      <c r="AJ65" s="94"/>
      <c r="AK65" s="95">
        <f t="shared" si="19"/>
        <v>0</v>
      </c>
      <c r="AL65" s="94"/>
      <c r="AM65" s="95">
        <f t="shared" si="20"/>
        <v>0</v>
      </c>
      <c r="AN65" s="94"/>
      <c r="AO65" s="95">
        <f t="shared" si="21"/>
        <v>0</v>
      </c>
      <c r="AP65" s="94"/>
      <c r="AQ65" s="95">
        <f t="shared" si="22"/>
        <v>0</v>
      </c>
      <c r="AR65" s="94"/>
      <c r="AS65" s="95">
        <f t="shared" si="1"/>
        <v>0</v>
      </c>
      <c r="AT65" s="5">
        <f t="shared" si="2"/>
        <v>0</v>
      </c>
      <c r="AU65" s="14">
        <f t="shared" si="3"/>
        <v>0</v>
      </c>
      <c r="AV65" s="99">
        <f t="shared" si="23"/>
        <v>0</v>
      </c>
      <c r="AW65" s="15">
        <f t="shared" si="24"/>
        <v>2</v>
      </c>
      <c r="AX65" s="5">
        <f t="shared" si="25"/>
        <v>0</v>
      </c>
      <c r="AY65" s="79"/>
      <c r="AZ65" s="86"/>
      <c r="BA65" s="86"/>
      <c r="BB65" s="86"/>
      <c r="BC65" s="21"/>
      <c r="BU65" s="104"/>
      <c r="BV65" s="104"/>
    </row>
    <row r="66" spans="1:74" ht="12.75" customHeight="1" x14ac:dyDescent="0.2">
      <c r="A66" s="3"/>
      <c r="B66" s="5">
        <f t="shared" si="26"/>
        <v>19</v>
      </c>
      <c r="C66" s="137"/>
      <c r="D66" s="138"/>
      <c r="E66" s="22"/>
      <c r="F66" s="94"/>
      <c r="G66" s="95">
        <f t="shared" si="4"/>
        <v>0</v>
      </c>
      <c r="H66" s="94"/>
      <c r="I66" s="95">
        <f t="shared" si="5"/>
        <v>0</v>
      </c>
      <c r="J66" s="94"/>
      <c r="K66" s="95">
        <f t="shared" si="6"/>
        <v>0</v>
      </c>
      <c r="L66" s="94"/>
      <c r="M66" s="95">
        <f t="shared" si="7"/>
        <v>0</v>
      </c>
      <c r="N66" s="94"/>
      <c r="O66" s="95">
        <f t="shared" si="8"/>
        <v>0</v>
      </c>
      <c r="P66" s="94"/>
      <c r="Q66" s="95">
        <f t="shared" si="9"/>
        <v>0</v>
      </c>
      <c r="R66" s="94"/>
      <c r="S66" s="95">
        <f t="shared" si="10"/>
        <v>0</v>
      </c>
      <c r="T66" s="94"/>
      <c r="U66" s="95">
        <f t="shared" si="11"/>
        <v>0</v>
      </c>
      <c r="V66" s="94"/>
      <c r="W66" s="95">
        <f t="shared" si="12"/>
        <v>0</v>
      </c>
      <c r="X66" s="94"/>
      <c r="Y66" s="95">
        <f t="shared" si="13"/>
        <v>0</v>
      </c>
      <c r="Z66" s="94"/>
      <c r="AA66" s="95">
        <f t="shared" si="14"/>
        <v>0</v>
      </c>
      <c r="AB66" s="94"/>
      <c r="AC66" s="95">
        <f t="shared" si="15"/>
        <v>0</v>
      </c>
      <c r="AD66" s="94"/>
      <c r="AE66" s="95">
        <f t="shared" si="16"/>
        <v>0</v>
      </c>
      <c r="AF66" s="94"/>
      <c r="AG66" s="95">
        <f t="shared" si="17"/>
        <v>0</v>
      </c>
      <c r="AH66" s="94"/>
      <c r="AI66" s="95">
        <f t="shared" si="18"/>
        <v>0</v>
      </c>
      <c r="AJ66" s="94"/>
      <c r="AK66" s="95">
        <f t="shared" si="19"/>
        <v>0</v>
      </c>
      <c r="AL66" s="94"/>
      <c r="AM66" s="95">
        <f t="shared" si="20"/>
        <v>0</v>
      </c>
      <c r="AN66" s="94"/>
      <c r="AO66" s="95">
        <f t="shared" si="21"/>
        <v>0</v>
      </c>
      <c r="AP66" s="94"/>
      <c r="AQ66" s="95">
        <f t="shared" si="22"/>
        <v>0</v>
      </c>
      <c r="AR66" s="94"/>
      <c r="AS66" s="95">
        <f t="shared" si="1"/>
        <v>0</v>
      </c>
      <c r="AT66" s="5">
        <f t="shared" si="2"/>
        <v>0</v>
      </c>
      <c r="AU66" s="14">
        <f t="shared" si="3"/>
        <v>0</v>
      </c>
      <c r="AV66" s="99">
        <f t="shared" si="23"/>
        <v>0</v>
      </c>
      <c r="AW66" s="15">
        <f t="shared" si="24"/>
        <v>2</v>
      </c>
      <c r="AX66" s="5">
        <f t="shared" si="25"/>
        <v>0</v>
      </c>
      <c r="AY66" s="79"/>
      <c r="AZ66" s="86"/>
      <c r="BA66" s="86"/>
      <c r="BB66" s="86"/>
      <c r="BC66" s="21"/>
      <c r="BU66" s="104"/>
      <c r="BV66" s="104"/>
    </row>
    <row r="67" spans="1:74" ht="12.75" customHeight="1" x14ac:dyDescent="0.2">
      <c r="A67" s="3"/>
      <c r="B67" s="5">
        <f t="shared" si="26"/>
        <v>20</v>
      </c>
      <c r="C67" s="137"/>
      <c r="D67" s="138"/>
      <c r="E67" s="22"/>
      <c r="F67" s="94"/>
      <c r="G67" s="95">
        <f t="shared" si="4"/>
        <v>0</v>
      </c>
      <c r="H67" s="94"/>
      <c r="I67" s="95">
        <f t="shared" si="5"/>
        <v>0</v>
      </c>
      <c r="J67" s="94"/>
      <c r="K67" s="95">
        <f t="shared" si="6"/>
        <v>0</v>
      </c>
      <c r="L67" s="94"/>
      <c r="M67" s="95">
        <f t="shared" si="7"/>
        <v>0</v>
      </c>
      <c r="N67" s="94"/>
      <c r="O67" s="95">
        <f t="shared" si="8"/>
        <v>0</v>
      </c>
      <c r="P67" s="94"/>
      <c r="Q67" s="95">
        <f t="shared" si="9"/>
        <v>0</v>
      </c>
      <c r="R67" s="94"/>
      <c r="S67" s="95">
        <f t="shared" si="10"/>
        <v>0</v>
      </c>
      <c r="T67" s="94"/>
      <c r="U67" s="95">
        <f t="shared" si="11"/>
        <v>0</v>
      </c>
      <c r="V67" s="94"/>
      <c r="W67" s="95">
        <f t="shared" si="12"/>
        <v>0</v>
      </c>
      <c r="X67" s="94"/>
      <c r="Y67" s="95">
        <f t="shared" si="13"/>
        <v>0</v>
      </c>
      <c r="Z67" s="94"/>
      <c r="AA67" s="95">
        <f t="shared" si="14"/>
        <v>0</v>
      </c>
      <c r="AB67" s="94"/>
      <c r="AC67" s="95">
        <f t="shared" si="15"/>
        <v>0</v>
      </c>
      <c r="AD67" s="94"/>
      <c r="AE67" s="95">
        <f t="shared" si="16"/>
        <v>0</v>
      </c>
      <c r="AF67" s="94"/>
      <c r="AG67" s="95">
        <f t="shared" si="17"/>
        <v>0</v>
      </c>
      <c r="AH67" s="94"/>
      <c r="AI67" s="95">
        <f t="shared" si="18"/>
        <v>0</v>
      </c>
      <c r="AJ67" s="94"/>
      <c r="AK67" s="95">
        <f t="shared" si="19"/>
        <v>0</v>
      </c>
      <c r="AL67" s="94"/>
      <c r="AM67" s="95">
        <f t="shared" si="20"/>
        <v>0</v>
      </c>
      <c r="AN67" s="94"/>
      <c r="AO67" s="95">
        <f t="shared" si="21"/>
        <v>0</v>
      </c>
      <c r="AP67" s="94"/>
      <c r="AQ67" s="95">
        <f t="shared" si="22"/>
        <v>0</v>
      </c>
      <c r="AR67" s="94"/>
      <c r="AS67" s="95">
        <f t="shared" si="1"/>
        <v>0</v>
      </c>
      <c r="AT67" s="5">
        <f t="shared" si="2"/>
        <v>0</v>
      </c>
      <c r="AU67" s="14">
        <f t="shared" si="3"/>
        <v>0</v>
      </c>
      <c r="AV67" s="99">
        <f t="shared" si="23"/>
        <v>0</v>
      </c>
      <c r="AW67" s="15">
        <f t="shared" si="24"/>
        <v>2</v>
      </c>
      <c r="AX67" s="5">
        <f t="shared" si="25"/>
        <v>0</v>
      </c>
      <c r="AY67" s="79"/>
      <c r="AZ67" s="86"/>
      <c r="BA67" s="86"/>
      <c r="BB67" s="86"/>
      <c r="BC67" s="21"/>
      <c r="BU67" s="104"/>
      <c r="BV67" s="104"/>
    </row>
    <row r="68" spans="1:74" ht="12.75" customHeight="1" x14ac:dyDescent="0.2">
      <c r="A68" s="3"/>
      <c r="B68" s="5">
        <f t="shared" si="26"/>
        <v>21</v>
      </c>
      <c r="C68" s="137"/>
      <c r="D68" s="138"/>
      <c r="E68" s="22"/>
      <c r="F68" s="94"/>
      <c r="G68" s="95">
        <f t="shared" si="4"/>
        <v>0</v>
      </c>
      <c r="H68" s="94"/>
      <c r="I68" s="95">
        <f t="shared" si="5"/>
        <v>0</v>
      </c>
      <c r="J68" s="94"/>
      <c r="K68" s="95">
        <f t="shared" si="6"/>
        <v>0</v>
      </c>
      <c r="L68" s="94"/>
      <c r="M68" s="95">
        <f t="shared" si="7"/>
        <v>0</v>
      </c>
      <c r="N68" s="94"/>
      <c r="O68" s="95">
        <f t="shared" si="8"/>
        <v>0</v>
      </c>
      <c r="P68" s="94"/>
      <c r="Q68" s="95">
        <f t="shared" si="9"/>
        <v>0</v>
      </c>
      <c r="R68" s="94"/>
      <c r="S68" s="95">
        <f t="shared" si="10"/>
        <v>0</v>
      </c>
      <c r="T68" s="94"/>
      <c r="U68" s="95">
        <f t="shared" si="11"/>
        <v>0</v>
      </c>
      <c r="V68" s="94"/>
      <c r="W68" s="95">
        <f t="shared" si="12"/>
        <v>0</v>
      </c>
      <c r="X68" s="94"/>
      <c r="Y68" s="95">
        <f t="shared" si="13"/>
        <v>0</v>
      </c>
      <c r="Z68" s="94"/>
      <c r="AA68" s="95">
        <f t="shared" si="14"/>
        <v>0</v>
      </c>
      <c r="AB68" s="94"/>
      <c r="AC68" s="95">
        <f t="shared" si="15"/>
        <v>0</v>
      </c>
      <c r="AD68" s="94"/>
      <c r="AE68" s="95">
        <f t="shared" si="16"/>
        <v>0</v>
      </c>
      <c r="AF68" s="94"/>
      <c r="AG68" s="95">
        <f t="shared" si="17"/>
        <v>0</v>
      </c>
      <c r="AH68" s="94"/>
      <c r="AI68" s="95">
        <f t="shared" si="18"/>
        <v>0</v>
      </c>
      <c r="AJ68" s="94"/>
      <c r="AK68" s="95">
        <f t="shared" si="19"/>
        <v>0</v>
      </c>
      <c r="AL68" s="94"/>
      <c r="AM68" s="95">
        <f t="shared" si="20"/>
        <v>0</v>
      </c>
      <c r="AN68" s="94"/>
      <c r="AO68" s="95">
        <f t="shared" si="21"/>
        <v>0</v>
      </c>
      <c r="AP68" s="94"/>
      <c r="AQ68" s="95">
        <f t="shared" si="22"/>
        <v>0</v>
      </c>
      <c r="AR68" s="94"/>
      <c r="AS68" s="95">
        <f t="shared" si="1"/>
        <v>0</v>
      </c>
      <c r="AT68" s="5">
        <f t="shared" si="2"/>
        <v>0</v>
      </c>
      <c r="AU68" s="14">
        <f t="shared" si="3"/>
        <v>0</v>
      </c>
      <c r="AV68" s="99">
        <f t="shared" si="23"/>
        <v>0</v>
      </c>
      <c r="AW68" s="15">
        <f t="shared" si="24"/>
        <v>2</v>
      </c>
      <c r="AX68" s="5">
        <f t="shared" si="25"/>
        <v>0</v>
      </c>
      <c r="AY68" s="79"/>
      <c r="AZ68" s="86"/>
      <c r="BA68" s="86"/>
      <c r="BB68" s="86"/>
      <c r="BC68" s="21"/>
      <c r="BS68" s="108"/>
      <c r="BT68" s="48"/>
      <c r="BU68" s="104"/>
      <c r="BV68" s="104"/>
    </row>
    <row r="69" spans="1:74" ht="12.75" customHeight="1" thickBot="1" x14ac:dyDescent="0.25">
      <c r="A69" s="3"/>
      <c r="B69" s="5">
        <f t="shared" si="26"/>
        <v>22</v>
      </c>
      <c r="C69" s="137"/>
      <c r="D69" s="138"/>
      <c r="E69" s="22"/>
      <c r="F69" s="94"/>
      <c r="G69" s="95">
        <f>IF(F69=$F$45,$F$46,0)</f>
        <v>0</v>
      </c>
      <c r="H69" s="94"/>
      <c r="I69" s="95">
        <f>IF(H69=$H$45,$H$46,0)</f>
        <v>0</v>
      </c>
      <c r="J69" s="94"/>
      <c r="K69" s="95">
        <f>IF(J69=$J$45,$J$46,0)</f>
        <v>0</v>
      </c>
      <c r="L69" s="94"/>
      <c r="M69" s="95">
        <f>IF(L69=$L$45,$L$46,0)</f>
        <v>0</v>
      </c>
      <c r="N69" s="94"/>
      <c r="O69" s="95">
        <f>IF(N69=$N$45,$N$46,0)</f>
        <v>0</v>
      </c>
      <c r="P69" s="94"/>
      <c r="Q69" s="95">
        <f>IF(P69=$P$45,$P$46,0)</f>
        <v>0</v>
      </c>
      <c r="R69" s="94"/>
      <c r="S69" s="95">
        <f>IF(R69=$R$45,$R$46,0)</f>
        <v>0</v>
      </c>
      <c r="T69" s="94"/>
      <c r="U69" s="95">
        <f>IF(T69=$T$45,$T$46,0)</f>
        <v>0</v>
      </c>
      <c r="V69" s="94"/>
      <c r="W69" s="95">
        <f>IF(V69=$V$45,$V$46,0)</f>
        <v>0</v>
      </c>
      <c r="X69" s="94"/>
      <c r="Y69" s="95">
        <f>IF(X69=$X$45,$X$46,0)</f>
        <v>0</v>
      </c>
      <c r="Z69" s="94"/>
      <c r="AA69" s="95">
        <f>IF(Z69=$Z$45,$Z$46,0)</f>
        <v>0</v>
      </c>
      <c r="AB69" s="94"/>
      <c r="AC69" s="95">
        <f>IF(AB69=$AB$45,$AB$46,0)</f>
        <v>0</v>
      </c>
      <c r="AD69" s="94"/>
      <c r="AE69" s="95">
        <f>IF(AD69=$AD$45,$AD$46,0)</f>
        <v>0</v>
      </c>
      <c r="AF69" s="94"/>
      <c r="AG69" s="95">
        <f>IF(AF69=$AF$45,$AF$46,0)</f>
        <v>0</v>
      </c>
      <c r="AH69" s="94"/>
      <c r="AI69" s="95">
        <f>IF(AH69=$AH$45,$AH$46,0)</f>
        <v>0</v>
      </c>
      <c r="AJ69" s="94"/>
      <c r="AK69" s="95">
        <f>IF(AJ69=$AJ$45,$AJ$46,0)</f>
        <v>0</v>
      </c>
      <c r="AL69" s="94"/>
      <c r="AM69" s="95">
        <f>IF(AL69=$AL$45,$AL$46,0)</f>
        <v>0</v>
      </c>
      <c r="AN69" s="94"/>
      <c r="AO69" s="95">
        <f>IF(AN69=$AN$45,$AN$46,0)</f>
        <v>0</v>
      </c>
      <c r="AP69" s="94"/>
      <c r="AQ69" s="95">
        <f>IF(AP69=$AP$45,$AP$46,0)</f>
        <v>0</v>
      </c>
      <c r="AR69" s="94"/>
      <c r="AS69" s="95">
        <f t="shared" si="1"/>
        <v>0</v>
      </c>
      <c r="AT69" s="5">
        <f t="shared" si="2"/>
        <v>0</v>
      </c>
      <c r="AU69" s="14">
        <f t="shared" si="3"/>
        <v>0</v>
      </c>
      <c r="AV69" s="99">
        <f t="shared" si="23"/>
        <v>0</v>
      </c>
      <c r="AW69" s="15">
        <f t="shared" si="24"/>
        <v>2</v>
      </c>
      <c r="AX69" s="5">
        <f t="shared" si="25"/>
        <v>0</v>
      </c>
      <c r="AY69" s="79"/>
      <c r="AZ69" s="86"/>
      <c r="BA69" s="86"/>
      <c r="BB69" s="86"/>
      <c r="BC69" s="21"/>
      <c r="BS69" s="108"/>
      <c r="BT69" s="110"/>
    </row>
    <row r="70" spans="1:74" ht="12.75" customHeight="1" x14ac:dyDescent="0.2">
      <c r="A70" s="3"/>
      <c r="B70" s="5">
        <f t="shared" si="26"/>
        <v>23</v>
      </c>
      <c r="C70" s="137"/>
      <c r="D70" s="138"/>
      <c r="E70" s="22"/>
      <c r="F70" s="94"/>
      <c r="G70" s="95">
        <f>IF(F70=$F$45,$F$46,0)</f>
        <v>0</v>
      </c>
      <c r="H70" s="94"/>
      <c r="I70" s="95">
        <f>IF(H70=$H$45,$H$46,0)</f>
        <v>0</v>
      </c>
      <c r="J70" s="94"/>
      <c r="K70" s="95">
        <f>IF(J70=$J$45,$J$46,0)</f>
        <v>0</v>
      </c>
      <c r="L70" s="94"/>
      <c r="M70" s="95">
        <f>IF(L70=$L$45,$L$46,0)</f>
        <v>0</v>
      </c>
      <c r="N70" s="94"/>
      <c r="O70" s="95">
        <f>IF(N70=$N$45,$N$46,0)</f>
        <v>0</v>
      </c>
      <c r="P70" s="94"/>
      <c r="Q70" s="95">
        <f>IF(P70=$P$45,$P$46,0)</f>
        <v>0</v>
      </c>
      <c r="R70" s="94"/>
      <c r="S70" s="95">
        <f>IF(R70=$R$45,$R$46,0)</f>
        <v>0</v>
      </c>
      <c r="T70" s="94"/>
      <c r="U70" s="95">
        <f>IF(T70=$T$45,$T$46,0)</f>
        <v>0</v>
      </c>
      <c r="V70" s="94"/>
      <c r="W70" s="95">
        <f>IF(V70=$V$45,$V$46,0)</f>
        <v>0</v>
      </c>
      <c r="X70" s="94"/>
      <c r="Y70" s="95">
        <f>IF(X70=$X$45,$X$46,0)</f>
        <v>0</v>
      </c>
      <c r="Z70" s="94"/>
      <c r="AA70" s="95">
        <f>IF(Z70=$Z$45,$Z$46,0)</f>
        <v>0</v>
      </c>
      <c r="AB70" s="94"/>
      <c r="AC70" s="95">
        <f>IF(AB70=$AB$45,$AB$46,0)</f>
        <v>0</v>
      </c>
      <c r="AD70" s="94"/>
      <c r="AE70" s="95">
        <f>IF(AD70=$AD$45,$AD$46,0)</f>
        <v>0</v>
      </c>
      <c r="AF70" s="94"/>
      <c r="AG70" s="95">
        <f>IF(AF70=$AF$45,$AF$46,0)</f>
        <v>0</v>
      </c>
      <c r="AH70" s="94"/>
      <c r="AI70" s="95">
        <f>IF(AH70=$AH$45,$AH$46,0)</f>
        <v>0</v>
      </c>
      <c r="AJ70" s="94"/>
      <c r="AK70" s="95">
        <f>IF(AJ70=$AJ$45,$AJ$46,0)</f>
        <v>0</v>
      </c>
      <c r="AL70" s="94"/>
      <c r="AM70" s="95">
        <f>IF(AL70=$AL$45,$AL$46,0)</f>
        <v>0</v>
      </c>
      <c r="AN70" s="94"/>
      <c r="AO70" s="95">
        <f>IF(AN70=$AN$45,$AN$46,0)</f>
        <v>0</v>
      </c>
      <c r="AP70" s="94"/>
      <c r="AQ70" s="95">
        <f>IF(AP70=$AP$45,$AP$46,0)</f>
        <v>0</v>
      </c>
      <c r="AR70" s="94"/>
      <c r="AS70" s="95">
        <f t="shared" si="1"/>
        <v>0</v>
      </c>
      <c r="AT70" s="5">
        <f t="shared" si="2"/>
        <v>0</v>
      </c>
      <c r="AU70" s="14">
        <f t="shared" si="3"/>
        <v>0</v>
      </c>
      <c r="AV70" s="99">
        <f t="shared" si="23"/>
        <v>0</v>
      </c>
      <c r="AW70" s="15">
        <f t="shared" si="24"/>
        <v>2</v>
      </c>
      <c r="AX70" s="5">
        <f t="shared" si="25"/>
        <v>0</v>
      </c>
      <c r="AY70" s="79"/>
      <c r="AZ70" s="86"/>
      <c r="BA70" s="86"/>
      <c r="BB70" s="86"/>
      <c r="BC70" s="21"/>
      <c r="BS70" s="106" t="s">
        <v>8</v>
      </c>
      <c r="BT70" s="105" t="s">
        <v>34</v>
      </c>
    </row>
    <row r="71" spans="1:74" ht="12.75" customHeight="1" x14ac:dyDescent="0.2">
      <c r="A71" s="3"/>
      <c r="B71" s="5">
        <f t="shared" si="26"/>
        <v>24</v>
      </c>
      <c r="C71" s="137"/>
      <c r="D71" s="138"/>
      <c r="E71" s="22"/>
      <c r="F71" s="94"/>
      <c r="G71" s="95">
        <f t="shared" ref="G71:G90" si="27">IF(F71=$F$45,$F$46,0)</f>
        <v>0</v>
      </c>
      <c r="H71" s="94"/>
      <c r="I71" s="95">
        <f t="shared" ref="I71:I90" si="28">IF(H71=$H$45,$H$46,0)</f>
        <v>0</v>
      </c>
      <c r="J71" s="94"/>
      <c r="K71" s="95">
        <f t="shared" ref="K71:K90" si="29">IF(J71=$J$45,$J$46,0)</f>
        <v>0</v>
      </c>
      <c r="L71" s="94"/>
      <c r="M71" s="95">
        <f t="shared" ref="M71:M90" si="30">IF(L71=$L$45,$L$46,0)</f>
        <v>0</v>
      </c>
      <c r="N71" s="94"/>
      <c r="O71" s="95">
        <f t="shared" ref="O71:O90" si="31">IF(N71=$N$45,$N$46,0)</f>
        <v>0</v>
      </c>
      <c r="P71" s="94"/>
      <c r="Q71" s="95">
        <f t="shared" ref="Q71:Q90" si="32">IF(P71=$P$45,$P$46,0)</f>
        <v>0</v>
      </c>
      <c r="R71" s="94"/>
      <c r="S71" s="95">
        <f t="shared" ref="S71:S90" si="33">IF(R71=$R$45,$R$46,0)</f>
        <v>0</v>
      </c>
      <c r="T71" s="94"/>
      <c r="U71" s="95">
        <f t="shared" ref="U71:U90" si="34">IF(T71=$T$45,$T$46,0)</f>
        <v>0</v>
      </c>
      <c r="V71" s="94"/>
      <c r="W71" s="95">
        <f t="shared" ref="W71:W90" si="35">IF(V71=$V$45,$V$46,0)</f>
        <v>0</v>
      </c>
      <c r="X71" s="94"/>
      <c r="Y71" s="95">
        <f t="shared" ref="Y71:Y90" si="36">IF(X71=$X$45,$X$46,0)</f>
        <v>0</v>
      </c>
      <c r="Z71" s="94"/>
      <c r="AA71" s="95">
        <f t="shared" ref="AA71:AA90" si="37">IF(Z71=$Z$45,$Z$46,0)</f>
        <v>0</v>
      </c>
      <c r="AB71" s="94"/>
      <c r="AC71" s="95">
        <f t="shared" ref="AC71:AC90" si="38">IF(AB71=$AB$45,$AB$46,0)</f>
        <v>0</v>
      </c>
      <c r="AD71" s="94"/>
      <c r="AE71" s="95">
        <f t="shared" ref="AE71:AE90" si="39">IF(AD71=$AD$45,$AD$46,0)</f>
        <v>0</v>
      </c>
      <c r="AF71" s="94"/>
      <c r="AG71" s="95">
        <f t="shared" ref="AG71:AG90" si="40">IF(AF71=$AF$45,$AF$46,0)</f>
        <v>0</v>
      </c>
      <c r="AH71" s="94"/>
      <c r="AI71" s="95">
        <f t="shared" ref="AI71:AI90" si="41">IF(AH71=$AH$45,$AH$46,0)</f>
        <v>0</v>
      </c>
      <c r="AJ71" s="94"/>
      <c r="AK71" s="95">
        <f t="shared" ref="AK71:AK90" si="42">IF(AJ71=$AJ$45,$AJ$46,0)</f>
        <v>0</v>
      </c>
      <c r="AL71" s="94"/>
      <c r="AM71" s="95">
        <f t="shared" ref="AM71:AM90" si="43">IF(AL71=$AL$45,$AL$46,0)</f>
        <v>0</v>
      </c>
      <c r="AN71" s="94"/>
      <c r="AO71" s="95">
        <f t="shared" ref="AO71:AO90" si="44">IF(AN71=$AN$45,$AN$46,0)</f>
        <v>0</v>
      </c>
      <c r="AP71" s="94"/>
      <c r="AQ71" s="95">
        <f t="shared" ref="AQ71:AQ90" si="45">IF(AP71=$AP$45,$AP$46,0)</f>
        <v>0</v>
      </c>
      <c r="AR71" s="94"/>
      <c r="AS71" s="95">
        <f t="shared" si="1"/>
        <v>0</v>
      </c>
      <c r="AT71" s="5">
        <f t="shared" si="2"/>
        <v>0</v>
      </c>
      <c r="AU71" s="14">
        <f t="shared" si="3"/>
        <v>0</v>
      </c>
      <c r="AV71" s="99">
        <f t="shared" si="23"/>
        <v>0</v>
      </c>
      <c r="AW71" s="15">
        <f t="shared" si="24"/>
        <v>2</v>
      </c>
      <c r="AX71" s="5">
        <f t="shared" si="25"/>
        <v>0</v>
      </c>
      <c r="AY71" s="79"/>
      <c r="AZ71" s="86"/>
      <c r="BA71" s="86"/>
      <c r="BB71" s="86"/>
      <c r="BC71" s="21"/>
      <c r="BS71" s="97">
        <v>1</v>
      </c>
      <c r="BT71" s="111" t="s">
        <v>87</v>
      </c>
    </row>
    <row r="72" spans="1:74" ht="12.75" customHeight="1" x14ac:dyDescent="0.2">
      <c r="A72" s="3"/>
      <c r="B72" s="5">
        <f t="shared" si="26"/>
        <v>25</v>
      </c>
      <c r="C72" s="137"/>
      <c r="D72" s="138"/>
      <c r="E72" s="22"/>
      <c r="F72" s="94"/>
      <c r="G72" s="95">
        <f t="shared" si="27"/>
        <v>0</v>
      </c>
      <c r="H72" s="94"/>
      <c r="I72" s="95">
        <f t="shared" si="28"/>
        <v>0</v>
      </c>
      <c r="J72" s="94"/>
      <c r="K72" s="95">
        <f t="shared" si="29"/>
        <v>0</v>
      </c>
      <c r="L72" s="94"/>
      <c r="M72" s="95">
        <f t="shared" si="30"/>
        <v>0</v>
      </c>
      <c r="N72" s="94"/>
      <c r="O72" s="95">
        <f t="shared" si="31"/>
        <v>0</v>
      </c>
      <c r="P72" s="94"/>
      <c r="Q72" s="95">
        <f t="shared" si="32"/>
        <v>0</v>
      </c>
      <c r="R72" s="94"/>
      <c r="S72" s="95">
        <f t="shared" si="33"/>
        <v>0</v>
      </c>
      <c r="T72" s="94"/>
      <c r="U72" s="95">
        <f t="shared" si="34"/>
        <v>0</v>
      </c>
      <c r="V72" s="94"/>
      <c r="W72" s="95">
        <f t="shared" si="35"/>
        <v>0</v>
      </c>
      <c r="X72" s="94"/>
      <c r="Y72" s="95">
        <f t="shared" si="36"/>
        <v>0</v>
      </c>
      <c r="Z72" s="94"/>
      <c r="AA72" s="95">
        <f t="shared" si="37"/>
        <v>0</v>
      </c>
      <c r="AB72" s="94"/>
      <c r="AC72" s="95">
        <f t="shared" si="38"/>
        <v>0</v>
      </c>
      <c r="AD72" s="94"/>
      <c r="AE72" s="95">
        <f t="shared" si="39"/>
        <v>0</v>
      </c>
      <c r="AF72" s="94"/>
      <c r="AG72" s="95">
        <f t="shared" si="40"/>
        <v>0</v>
      </c>
      <c r="AH72" s="94"/>
      <c r="AI72" s="95">
        <f t="shared" si="41"/>
        <v>0</v>
      </c>
      <c r="AJ72" s="94"/>
      <c r="AK72" s="95">
        <f t="shared" si="42"/>
        <v>0</v>
      </c>
      <c r="AL72" s="94"/>
      <c r="AM72" s="95">
        <f t="shared" si="43"/>
        <v>0</v>
      </c>
      <c r="AN72" s="94"/>
      <c r="AO72" s="95">
        <f t="shared" si="44"/>
        <v>0</v>
      </c>
      <c r="AP72" s="94"/>
      <c r="AQ72" s="95">
        <f t="shared" si="45"/>
        <v>0</v>
      </c>
      <c r="AR72" s="94"/>
      <c r="AS72" s="95">
        <f t="shared" si="1"/>
        <v>0</v>
      </c>
      <c r="AT72" s="5">
        <f t="shared" si="2"/>
        <v>0</v>
      </c>
      <c r="AU72" s="14">
        <f t="shared" si="3"/>
        <v>0</v>
      </c>
      <c r="AV72" s="99">
        <f t="shared" si="23"/>
        <v>0</v>
      </c>
      <c r="AW72" s="15">
        <f t="shared" si="24"/>
        <v>2</v>
      </c>
      <c r="AX72" s="5">
        <f t="shared" si="25"/>
        <v>0</v>
      </c>
      <c r="AY72" s="79"/>
      <c r="AZ72" s="86"/>
      <c r="BA72" s="86"/>
      <c r="BB72" s="86"/>
      <c r="BC72" s="21"/>
      <c r="BS72" s="97">
        <f>BS71+1</f>
        <v>2</v>
      </c>
      <c r="BT72" s="111" t="s">
        <v>86</v>
      </c>
    </row>
    <row r="73" spans="1:74" ht="12.75" customHeight="1" x14ac:dyDescent="0.2">
      <c r="A73" s="3"/>
      <c r="B73" s="5">
        <f t="shared" si="26"/>
        <v>26</v>
      </c>
      <c r="C73" s="137"/>
      <c r="D73" s="138"/>
      <c r="E73" s="22"/>
      <c r="F73" s="94"/>
      <c r="G73" s="95">
        <f t="shared" si="27"/>
        <v>0</v>
      </c>
      <c r="H73" s="94"/>
      <c r="I73" s="95">
        <f t="shared" si="28"/>
        <v>0</v>
      </c>
      <c r="J73" s="94"/>
      <c r="K73" s="95">
        <f t="shared" si="29"/>
        <v>0</v>
      </c>
      <c r="L73" s="94"/>
      <c r="M73" s="95">
        <f t="shared" si="30"/>
        <v>0</v>
      </c>
      <c r="N73" s="94"/>
      <c r="O73" s="95">
        <f t="shared" si="31"/>
        <v>0</v>
      </c>
      <c r="P73" s="94"/>
      <c r="Q73" s="95">
        <f t="shared" si="32"/>
        <v>0</v>
      </c>
      <c r="R73" s="94"/>
      <c r="S73" s="95">
        <f t="shared" si="33"/>
        <v>0</v>
      </c>
      <c r="T73" s="94"/>
      <c r="U73" s="95">
        <f t="shared" si="34"/>
        <v>0</v>
      </c>
      <c r="V73" s="94"/>
      <c r="W73" s="95">
        <f t="shared" si="35"/>
        <v>0</v>
      </c>
      <c r="X73" s="94"/>
      <c r="Y73" s="95">
        <f t="shared" si="36"/>
        <v>0</v>
      </c>
      <c r="Z73" s="94"/>
      <c r="AA73" s="95">
        <f t="shared" si="37"/>
        <v>0</v>
      </c>
      <c r="AB73" s="94"/>
      <c r="AC73" s="95">
        <f t="shared" si="38"/>
        <v>0</v>
      </c>
      <c r="AD73" s="94"/>
      <c r="AE73" s="95">
        <f t="shared" si="39"/>
        <v>0</v>
      </c>
      <c r="AF73" s="94"/>
      <c r="AG73" s="95">
        <f t="shared" si="40"/>
        <v>0</v>
      </c>
      <c r="AH73" s="94"/>
      <c r="AI73" s="95">
        <f t="shared" si="41"/>
        <v>0</v>
      </c>
      <c r="AJ73" s="94"/>
      <c r="AK73" s="95">
        <f t="shared" si="42"/>
        <v>0</v>
      </c>
      <c r="AL73" s="94"/>
      <c r="AM73" s="95">
        <f t="shared" si="43"/>
        <v>0</v>
      </c>
      <c r="AN73" s="94"/>
      <c r="AO73" s="95">
        <f t="shared" si="44"/>
        <v>0</v>
      </c>
      <c r="AP73" s="94"/>
      <c r="AQ73" s="95">
        <f t="shared" si="45"/>
        <v>0</v>
      </c>
      <c r="AR73" s="94"/>
      <c r="AS73" s="95">
        <f t="shared" si="1"/>
        <v>0</v>
      </c>
      <c r="AT73" s="5">
        <f t="shared" si="2"/>
        <v>0</v>
      </c>
      <c r="AU73" s="14">
        <f t="shared" si="3"/>
        <v>0</v>
      </c>
      <c r="AV73" s="99">
        <f t="shared" si="23"/>
        <v>0</v>
      </c>
      <c r="AW73" s="15">
        <f t="shared" si="24"/>
        <v>2</v>
      </c>
      <c r="AX73" s="5">
        <f t="shared" si="25"/>
        <v>0</v>
      </c>
      <c r="AY73" s="79"/>
      <c r="AZ73" s="86"/>
      <c r="BA73" s="86"/>
      <c r="BB73" s="86"/>
      <c r="BC73" s="21"/>
      <c r="BS73" s="97">
        <f>BS72+1</f>
        <v>3</v>
      </c>
      <c r="BT73" s="111" t="s">
        <v>85</v>
      </c>
    </row>
    <row r="74" spans="1:74" ht="12.75" customHeight="1" x14ac:dyDescent="0.2">
      <c r="A74" s="3"/>
      <c r="B74" s="5">
        <f t="shared" si="26"/>
        <v>27</v>
      </c>
      <c r="C74" s="137"/>
      <c r="D74" s="138"/>
      <c r="E74" s="22"/>
      <c r="F74" s="94"/>
      <c r="G74" s="95">
        <f t="shared" si="27"/>
        <v>0</v>
      </c>
      <c r="H74" s="94"/>
      <c r="I74" s="95">
        <f t="shared" si="28"/>
        <v>0</v>
      </c>
      <c r="J74" s="94"/>
      <c r="K74" s="95">
        <f t="shared" si="29"/>
        <v>0</v>
      </c>
      <c r="L74" s="94"/>
      <c r="M74" s="95">
        <f t="shared" si="30"/>
        <v>0</v>
      </c>
      <c r="N74" s="94"/>
      <c r="O74" s="95">
        <f t="shared" si="31"/>
        <v>0</v>
      </c>
      <c r="P74" s="94"/>
      <c r="Q74" s="95">
        <f t="shared" si="32"/>
        <v>0</v>
      </c>
      <c r="R74" s="94"/>
      <c r="S74" s="95">
        <f t="shared" si="33"/>
        <v>0</v>
      </c>
      <c r="T74" s="94"/>
      <c r="U74" s="95">
        <f t="shared" si="34"/>
        <v>0</v>
      </c>
      <c r="V74" s="94"/>
      <c r="W74" s="95">
        <f t="shared" si="35"/>
        <v>0</v>
      </c>
      <c r="X74" s="94"/>
      <c r="Y74" s="95">
        <f t="shared" si="36"/>
        <v>0</v>
      </c>
      <c r="Z74" s="94"/>
      <c r="AA74" s="95">
        <f t="shared" si="37"/>
        <v>0</v>
      </c>
      <c r="AB74" s="94"/>
      <c r="AC74" s="95">
        <f t="shared" si="38"/>
        <v>0</v>
      </c>
      <c r="AD74" s="94"/>
      <c r="AE74" s="95">
        <f t="shared" si="39"/>
        <v>0</v>
      </c>
      <c r="AF74" s="94"/>
      <c r="AG74" s="95">
        <f t="shared" si="40"/>
        <v>0</v>
      </c>
      <c r="AH74" s="94"/>
      <c r="AI74" s="95">
        <f t="shared" si="41"/>
        <v>0</v>
      </c>
      <c r="AJ74" s="94"/>
      <c r="AK74" s="95">
        <f t="shared" si="42"/>
        <v>0</v>
      </c>
      <c r="AL74" s="94"/>
      <c r="AM74" s="95">
        <f t="shared" si="43"/>
        <v>0</v>
      </c>
      <c r="AN74" s="94"/>
      <c r="AO74" s="95">
        <f t="shared" si="44"/>
        <v>0</v>
      </c>
      <c r="AP74" s="94"/>
      <c r="AQ74" s="95">
        <f t="shared" si="45"/>
        <v>0</v>
      </c>
      <c r="AR74" s="94"/>
      <c r="AS74" s="95">
        <f t="shared" si="1"/>
        <v>0</v>
      </c>
      <c r="AT74" s="5">
        <f t="shared" si="2"/>
        <v>0</v>
      </c>
      <c r="AU74" s="14">
        <f t="shared" si="3"/>
        <v>0</v>
      </c>
      <c r="AV74" s="99">
        <f t="shared" si="23"/>
        <v>0</v>
      </c>
      <c r="AW74" s="15">
        <f t="shared" si="24"/>
        <v>2</v>
      </c>
      <c r="AX74" s="5">
        <f t="shared" si="25"/>
        <v>0</v>
      </c>
      <c r="AY74" s="79"/>
      <c r="AZ74" s="86"/>
      <c r="BA74" s="86"/>
      <c r="BB74" s="86"/>
      <c r="BC74" s="21"/>
      <c r="BS74" s="97">
        <f>BS73+1</f>
        <v>4</v>
      </c>
      <c r="BT74" s="111" t="s">
        <v>84</v>
      </c>
    </row>
    <row r="75" spans="1:74" ht="12.75" customHeight="1" thickBot="1" x14ac:dyDescent="0.25">
      <c r="A75" s="3"/>
      <c r="B75" s="5">
        <f t="shared" si="26"/>
        <v>28</v>
      </c>
      <c r="C75" s="137"/>
      <c r="D75" s="138"/>
      <c r="E75" s="22"/>
      <c r="F75" s="94"/>
      <c r="G75" s="95">
        <f t="shared" si="27"/>
        <v>0</v>
      </c>
      <c r="H75" s="94"/>
      <c r="I75" s="95">
        <f t="shared" si="28"/>
        <v>0</v>
      </c>
      <c r="J75" s="94"/>
      <c r="K75" s="95">
        <f t="shared" si="29"/>
        <v>0</v>
      </c>
      <c r="L75" s="94"/>
      <c r="M75" s="95">
        <f t="shared" si="30"/>
        <v>0</v>
      </c>
      <c r="N75" s="94"/>
      <c r="O75" s="95">
        <f t="shared" si="31"/>
        <v>0</v>
      </c>
      <c r="P75" s="94"/>
      <c r="Q75" s="95">
        <f t="shared" si="32"/>
        <v>0</v>
      </c>
      <c r="R75" s="94"/>
      <c r="S75" s="95">
        <f t="shared" si="33"/>
        <v>0</v>
      </c>
      <c r="T75" s="94"/>
      <c r="U75" s="95">
        <f t="shared" si="34"/>
        <v>0</v>
      </c>
      <c r="V75" s="94"/>
      <c r="W75" s="95">
        <f t="shared" si="35"/>
        <v>0</v>
      </c>
      <c r="X75" s="94"/>
      <c r="Y75" s="95">
        <f t="shared" si="36"/>
        <v>0</v>
      </c>
      <c r="Z75" s="94"/>
      <c r="AA75" s="95">
        <f t="shared" si="37"/>
        <v>0</v>
      </c>
      <c r="AB75" s="94"/>
      <c r="AC75" s="95">
        <f t="shared" si="38"/>
        <v>0</v>
      </c>
      <c r="AD75" s="94"/>
      <c r="AE75" s="95">
        <f t="shared" si="39"/>
        <v>0</v>
      </c>
      <c r="AF75" s="94"/>
      <c r="AG75" s="95">
        <f t="shared" si="40"/>
        <v>0</v>
      </c>
      <c r="AH75" s="94"/>
      <c r="AI75" s="95">
        <f t="shared" si="41"/>
        <v>0</v>
      </c>
      <c r="AJ75" s="94"/>
      <c r="AK75" s="95">
        <f t="shared" si="42"/>
        <v>0</v>
      </c>
      <c r="AL75" s="94"/>
      <c r="AM75" s="95">
        <f t="shared" si="43"/>
        <v>0</v>
      </c>
      <c r="AN75" s="94"/>
      <c r="AO75" s="95">
        <f t="shared" si="44"/>
        <v>0</v>
      </c>
      <c r="AP75" s="94"/>
      <c r="AQ75" s="95">
        <f t="shared" si="45"/>
        <v>0</v>
      </c>
      <c r="AR75" s="94"/>
      <c r="AS75" s="95">
        <f t="shared" si="1"/>
        <v>0</v>
      </c>
      <c r="AT75" s="5">
        <f t="shared" si="2"/>
        <v>0</v>
      </c>
      <c r="AU75" s="14">
        <f t="shared" si="3"/>
        <v>0</v>
      </c>
      <c r="AV75" s="99">
        <f t="shared" si="23"/>
        <v>0</v>
      </c>
      <c r="AW75" s="15">
        <f t="shared" si="24"/>
        <v>2</v>
      </c>
      <c r="AX75" s="5">
        <f t="shared" si="25"/>
        <v>0</v>
      </c>
      <c r="AY75" s="79"/>
      <c r="AZ75" s="86"/>
      <c r="BA75" s="86"/>
      <c r="BB75" s="86"/>
      <c r="BC75" s="21"/>
      <c r="BS75" s="98">
        <f>BS74+1</f>
        <v>5</v>
      </c>
      <c r="BT75" s="121" t="s">
        <v>83</v>
      </c>
    </row>
    <row r="76" spans="1:74" ht="12.75" customHeight="1" x14ac:dyDescent="0.2">
      <c r="A76" s="3"/>
      <c r="B76" s="5">
        <f t="shared" si="26"/>
        <v>29</v>
      </c>
      <c r="C76" s="137"/>
      <c r="D76" s="138"/>
      <c r="E76" s="22"/>
      <c r="F76" s="94"/>
      <c r="G76" s="95">
        <f t="shared" si="27"/>
        <v>0</v>
      </c>
      <c r="H76" s="94"/>
      <c r="I76" s="95">
        <f t="shared" si="28"/>
        <v>0</v>
      </c>
      <c r="J76" s="94"/>
      <c r="K76" s="95">
        <f t="shared" si="29"/>
        <v>0</v>
      </c>
      <c r="L76" s="94"/>
      <c r="M76" s="95">
        <f t="shared" si="30"/>
        <v>0</v>
      </c>
      <c r="N76" s="94"/>
      <c r="O76" s="95">
        <f t="shared" si="31"/>
        <v>0</v>
      </c>
      <c r="P76" s="94"/>
      <c r="Q76" s="95">
        <f t="shared" si="32"/>
        <v>0</v>
      </c>
      <c r="R76" s="94"/>
      <c r="S76" s="95">
        <f t="shared" si="33"/>
        <v>0</v>
      </c>
      <c r="T76" s="94"/>
      <c r="U76" s="95">
        <f t="shared" si="34"/>
        <v>0</v>
      </c>
      <c r="V76" s="94"/>
      <c r="W76" s="95">
        <f t="shared" si="35"/>
        <v>0</v>
      </c>
      <c r="X76" s="94"/>
      <c r="Y76" s="95">
        <f t="shared" si="36"/>
        <v>0</v>
      </c>
      <c r="Z76" s="94"/>
      <c r="AA76" s="95">
        <f t="shared" si="37"/>
        <v>0</v>
      </c>
      <c r="AB76" s="94"/>
      <c r="AC76" s="95">
        <f t="shared" si="38"/>
        <v>0</v>
      </c>
      <c r="AD76" s="94"/>
      <c r="AE76" s="95">
        <f t="shared" si="39"/>
        <v>0</v>
      </c>
      <c r="AF76" s="94"/>
      <c r="AG76" s="95">
        <f t="shared" si="40"/>
        <v>0</v>
      </c>
      <c r="AH76" s="94"/>
      <c r="AI76" s="95">
        <f t="shared" si="41"/>
        <v>0</v>
      </c>
      <c r="AJ76" s="94"/>
      <c r="AK76" s="95">
        <f t="shared" si="42"/>
        <v>0</v>
      </c>
      <c r="AL76" s="94"/>
      <c r="AM76" s="95">
        <f t="shared" si="43"/>
        <v>0</v>
      </c>
      <c r="AN76" s="94"/>
      <c r="AO76" s="95">
        <f t="shared" si="44"/>
        <v>0</v>
      </c>
      <c r="AP76" s="94"/>
      <c r="AQ76" s="95">
        <f t="shared" si="45"/>
        <v>0</v>
      </c>
      <c r="AR76" s="94"/>
      <c r="AS76" s="95">
        <f t="shared" si="1"/>
        <v>0</v>
      </c>
      <c r="AT76" s="5">
        <f t="shared" si="2"/>
        <v>0</v>
      </c>
      <c r="AU76" s="14">
        <f t="shared" si="3"/>
        <v>0</v>
      </c>
      <c r="AV76" s="99">
        <f t="shared" si="23"/>
        <v>0</v>
      </c>
      <c r="AW76" s="15">
        <f t="shared" si="24"/>
        <v>2</v>
      </c>
      <c r="AX76" s="5">
        <f t="shared" si="25"/>
        <v>0</v>
      </c>
      <c r="AY76" s="79"/>
      <c r="AZ76" s="86"/>
      <c r="BA76" s="86"/>
      <c r="BB76" s="86"/>
      <c r="BC76" s="21"/>
    </row>
    <row r="77" spans="1:74" ht="12.75" customHeight="1" x14ac:dyDescent="0.2">
      <c r="A77" s="3"/>
      <c r="B77" s="5">
        <f t="shared" si="26"/>
        <v>30</v>
      </c>
      <c r="C77" s="137"/>
      <c r="D77" s="138"/>
      <c r="E77" s="22"/>
      <c r="F77" s="94"/>
      <c r="G77" s="95">
        <f t="shared" si="27"/>
        <v>0</v>
      </c>
      <c r="H77" s="94"/>
      <c r="I77" s="95">
        <f t="shared" si="28"/>
        <v>0</v>
      </c>
      <c r="J77" s="94"/>
      <c r="K77" s="95">
        <f t="shared" si="29"/>
        <v>0</v>
      </c>
      <c r="L77" s="94"/>
      <c r="M77" s="95">
        <f t="shared" si="30"/>
        <v>0</v>
      </c>
      <c r="N77" s="94"/>
      <c r="O77" s="95">
        <f t="shared" si="31"/>
        <v>0</v>
      </c>
      <c r="P77" s="94"/>
      <c r="Q77" s="95">
        <f t="shared" si="32"/>
        <v>0</v>
      </c>
      <c r="R77" s="94"/>
      <c r="S77" s="95">
        <f t="shared" si="33"/>
        <v>0</v>
      </c>
      <c r="T77" s="94"/>
      <c r="U77" s="95">
        <f t="shared" si="34"/>
        <v>0</v>
      </c>
      <c r="V77" s="94"/>
      <c r="W77" s="95">
        <f t="shared" si="35"/>
        <v>0</v>
      </c>
      <c r="X77" s="94"/>
      <c r="Y77" s="95">
        <f t="shared" si="36"/>
        <v>0</v>
      </c>
      <c r="Z77" s="94"/>
      <c r="AA77" s="95">
        <f t="shared" si="37"/>
        <v>0</v>
      </c>
      <c r="AB77" s="94"/>
      <c r="AC77" s="95">
        <f t="shared" si="38"/>
        <v>0</v>
      </c>
      <c r="AD77" s="94"/>
      <c r="AE77" s="95">
        <f t="shared" si="39"/>
        <v>0</v>
      </c>
      <c r="AF77" s="94"/>
      <c r="AG77" s="95">
        <f t="shared" si="40"/>
        <v>0</v>
      </c>
      <c r="AH77" s="94"/>
      <c r="AI77" s="95">
        <f t="shared" si="41"/>
        <v>0</v>
      </c>
      <c r="AJ77" s="94"/>
      <c r="AK77" s="95">
        <f t="shared" si="42"/>
        <v>0</v>
      </c>
      <c r="AL77" s="94"/>
      <c r="AM77" s="95">
        <f t="shared" si="43"/>
        <v>0</v>
      </c>
      <c r="AN77" s="94"/>
      <c r="AO77" s="95">
        <f t="shared" si="44"/>
        <v>0</v>
      </c>
      <c r="AP77" s="94"/>
      <c r="AQ77" s="95">
        <f t="shared" si="45"/>
        <v>0</v>
      </c>
      <c r="AR77" s="94"/>
      <c r="AS77" s="95">
        <f t="shared" si="1"/>
        <v>0</v>
      </c>
      <c r="AT77" s="5">
        <f t="shared" si="2"/>
        <v>0</v>
      </c>
      <c r="AU77" s="14">
        <f t="shared" si="3"/>
        <v>0</v>
      </c>
      <c r="AV77" s="99">
        <f t="shared" si="23"/>
        <v>0</v>
      </c>
      <c r="AW77" s="15">
        <f t="shared" si="24"/>
        <v>2</v>
      </c>
      <c r="AX77" s="5">
        <f t="shared" si="25"/>
        <v>0</v>
      </c>
      <c r="AY77" s="79"/>
      <c r="AZ77" s="86"/>
      <c r="BA77" s="86"/>
      <c r="BB77" s="86"/>
      <c r="BC77" s="21"/>
    </row>
    <row r="78" spans="1:74" ht="12.75" customHeight="1" x14ac:dyDescent="0.2">
      <c r="A78" s="3"/>
      <c r="B78" s="5">
        <f t="shared" si="26"/>
        <v>31</v>
      </c>
      <c r="C78" s="137"/>
      <c r="D78" s="138"/>
      <c r="E78" s="22"/>
      <c r="F78" s="94"/>
      <c r="G78" s="95">
        <f t="shared" si="27"/>
        <v>0</v>
      </c>
      <c r="H78" s="94"/>
      <c r="I78" s="95">
        <f t="shared" si="28"/>
        <v>0</v>
      </c>
      <c r="J78" s="94"/>
      <c r="K78" s="95">
        <f t="shared" si="29"/>
        <v>0</v>
      </c>
      <c r="L78" s="94"/>
      <c r="M78" s="95">
        <f t="shared" si="30"/>
        <v>0</v>
      </c>
      <c r="N78" s="94"/>
      <c r="O78" s="95">
        <f t="shared" si="31"/>
        <v>0</v>
      </c>
      <c r="P78" s="94"/>
      <c r="Q78" s="95">
        <f t="shared" si="32"/>
        <v>0</v>
      </c>
      <c r="R78" s="94"/>
      <c r="S78" s="95">
        <f t="shared" si="33"/>
        <v>0</v>
      </c>
      <c r="T78" s="94"/>
      <c r="U78" s="95">
        <f t="shared" si="34"/>
        <v>0</v>
      </c>
      <c r="V78" s="94"/>
      <c r="W78" s="95">
        <f t="shared" si="35"/>
        <v>0</v>
      </c>
      <c r="X78" s="94"/>
      <c r="Y78" s="95">
        <f t="shared" si="36"/>
        <v>0</v>
      </c>
      <c r="Z78" s="94"/>
      <c r="AA78" s="95">
        <f t="shared" si="37"/>
        <v>0</v>
      </c>
      <c r="AB78" s="94"/>
      <c r="AC78" s="95">
        <f t="shared" si="38"/>
        <v>0</v>
      </c>
      <c r="AD78" s="94"/>
      <c r="AE78" s="95">
        <f t="shared" si="39"/>
        <v>0</v>
      </c>
      <c r="AF78" s="94"/>
      <c r="AG78" s="95">
        <f t="shared" si="40"/>
        <v>0</v>
      </c>
      <c r="AH78" s="94"/>
      <c r="AI78" s="95">
        <f t="shared" si="41"/>
        <v>0</v>
      </c>
      <c r="AJ78" s="94"/>
      <c r="AK78" s="95">
        <f t="shared" si="42"/>
        <v>0</v>
      </c>
      <c r="AL78" s="94"/>
      <c r="AM78" s="95">
        <f t="shared" si="43"/>
        <v>0</v>
      </c>
      <c r="AN78" s="94"/>
      <c r="AO78" s="95">
        <f t="shared" si="44"/>
        <v>0</v>
      </c>
      <c r="AP78" s="94"/>
      <c r="AQ78" s="95">
        <f t="shared" si="45"/>
        <v>0</v>
      </c>
      <c r="AR78" s="94"/>
      <c r="AS78" s="95">
        <f t="shared" si="1"/>
        <v>0</v>
      </c>
      <c r="AT78" s="5">
        <f t="shared" si="2"/>
        <v>0</v>
      </c>
      <c r="AU78" s="14">
        <f t="shared" si="3"/>
        <v>0</v>
      </c>
      <c r="AV78" s="99">
        <f t="shared" si="23"/>
        <v>0</v>
      </c>
      <c r="AW78" s="15">
        <f t="shared" si="24"/>
        <v>2</v>
      </c>
      <c r="AX78" s="5">
        <f t="shared" si="25"/>
        <v>0</v>
      </c>
      <c r="AY78" s="79"/>
      <c r="AZ78" s="86"/>
      <c r="BA78" s="86"/>
      <c r="BB78" s="86"/>
      <c r="BC78" s="21"/>
    </row>
    <row r="79" spans="1:74" ht="12.75" customHeight="1" x14ac:dyDescent="0.2">
      <c r="A79" s="3"/>
      <c r="B79" s="5">
        <f t="shared" si="26"/>
        <v>32</v>
      </c>
      <c r="C79" s="137"/>
      <c r="D79" s="138"/>
      <c r="E79" s="22"/>
      <c r="F79" s="94"/>
      <c r="G79" s="95">
        <f t="shared" si="27"/>
        <v>0</v>
      </c>
      <c r="H79" s="94"/>
      <c r="I79" s="95">
        <f t="shared" si="28"/>
        <v>0</v>
      </c>
      <c r="J79" s="94"/>
      <c r="K79" s="95">
        <f t="shared" si="29"/>
        <v>0</v>
      </c>
      <c r="L79" s="94"/>
      <c r="M79" s="95">
        <f t="shared" si="30"/>
        <v>0</v>
      </c>
      <c r="N79" s="94"/>
      <c r="O79" s="95">
        <f t="shared" si="31"/>
        <v>0</v>
      </c>
      <c r="P79" s="94"/>
      <c r="Q79" s="95">
        <f t="shared" si="32"/>
        <v>0</v>
      </c>
      <c r="R79" s="94"/>
      <c r="S79" s="95">
        <f t="shared" si="33"/>
        <v>0</v>
      </c>
      <c r="T79" s="94"/>
      <c r="U79" s="95">
        <f t="shared" si="34"/>
        <v>0</v>
      </c>
      <c r="V79" s="94"/>
      <c r="W79" s="95">
        <f t="shared" si="35"/>
        <v>0</v>
      </c>
      <c r="X79" s="94"/>
      <c r="Y79" s="95">
        <f t="shared" si="36"/>
        <v>0</v>
      </c>
      <c r="Z79" s="94"/>
      <c r="AA79" s="95">
        <f t="shared" si="37"/>
        <v>0</v>
      </c>
      <c r="AB79" s="94"/>
      <c r="AC79" s="95">
        <f t="shared" si="38"/>
        <v>0</v>
      </c>
      <c r="AD79" s="94"/>
      <c r="AE79" s="95">
        <f t="shared" si="39"/>
        <v>0</v>
      </c>
      <c r="AF79" s="94"/>
      <c r="AG79" s="95">
        <f t="shared" si="40"/>
        <v>0</v>
      </c>
      <c r="AH79" s="94"/>
      <c r="AI79" s="95">
        <f t="shared" si="41"/>
        <v>0</v>
      </c>
      <c r="AJ79" s="94"/>
      <c r="AK79" s="95">
        <f t="shared" si="42"/>
        <v>0</v>
      </c>
      <c r="AL79" s="94"/>
      <c r="AM79" s="95">
        <f t="shared" si="43"/>
        <v>0</v>
      </c>
      <c r="AN79" s="94"/>
      <c r="AO79" s="95">
        <f t="shared" si="44"/>
        <v>0</v>
      </c>
      <c r="AP79" s="94"/>
      <c r="AQ79" s="95">
        <f t="shared" si="45"/>
        <v>0</v>
      </c>
      <c r="AR79" s="94"/>
      <c r="AS79" s="95">
        <f t="shared" si="1"/>
        <v>0</v>
      </c>
      <c r="AT79" s="5">
        <f t="shared" si="2"/>
        <v>0</v>
      </c>
      <c r="AU79" s="14">
        <f t="shared" si="3"/>
        <v>0</v>
      </c>
      <c r="AV79" s="99">
        <f t="shared" si="23"/>
        <v>0</v>
      </c>
      <c r="AW79" s="15">
        <f t="shared" si="24"/>
        <v>2</v>
      </c>
      <c r="AX79" s="5">
        <f t="shared" si="25"/>
        <v>0</v>
      </c>
      <c r="AY79" s="79"/>
      <c r="AZ79" s="86"/>
      <c r="BA79" s="86"/>
      <c r="BB79" s="86"/>
      <c r="BC79" s="21"/>
    </row>
    <row r="80" spans="1:74" ht="12.75" customHeight="1" x14ac:dyDescent="0.2">
      <c r="A80" s="3"/>
      <c r="B80" s="5">
        <f t="shared" si="26"/>
        <v>33</v>
      </c>
      <c r="C80" s="137"/>
      <c r="D80" s="138"/>
      <c r="E80" s="22"/>
      <c r="F80" s="94"/>
      <c r="G80" s="95">
        <f t="shared" si="27"/>
        <v>0</v>
      </c>
      <c r="H80" s="94"/>
      <c r="I80" s="95">
        <f t="shared" si="28"/>
        <v>0</v>
      </c>
      <c r="J80" s="94"/>
      <c r="K80" s="95">
        <f t="shared" si="29"/>
        <v>0</v>
      </c>
      <c r="L80" s="94"/>
      <c r="M80" s="95">
        <f t="shared" si="30"/>
        <v>0</v>
      </c>
      <c r="N80" s="94"/>
      <c r="O80" s="95">
        <f t="shared" si="31"/>
        <v>0</v>
      </c>
      <c r="P80" s="94"/>
      <c r="Q80" s="95">
        <f t="shared" si="32"/>
        <v>0</v>
      </c>
      <c r="R80" s="94"/>
      <c r="S80" s="95">
        <f t="shared" si="33"/>
        <v>0</v>
      </c>
      <c r="T80" s="94"/>
      <c r="U80" s="95">
        <f t="shared" si="34"/>
        <v>0</v>
      </c>
      <c r="V80" s="94"/>
      <c r="W80" s="95">
        <f t="shared" si="35"/>
        <v>0</v>
      </c>
      <c r="X80" s="94"/>
      <c r="Y80" s="95">
        <f t="shared" si="36"/>
        <v>0</v>
      </c>
      <c r="Z80" s="94"/>
      <c r="AA80" s="95">
        <f t="shared" si="37"/>
        <v>0</v>
      </c>
      <c r="AB80" s="94"/>
      <c r="AC80" s="95">
        <f t="shared" si="38"/>
        <v>0</v>
      </c>
      <c r="AD80" s="94"/>
      <c r="AE80" s="95">
        <f t="shared" si="39"/>
        <v>0</v>
      </c>
      <c r="AF80" s="94"/>
      <c r="AG80" s="95">
        <f t="shared" si="40"/>
        <v>0</v>
      </c>
      <c r="AH80" s="94"/>
      <c r="AI80" s="95">
        <f t="shared" si="41"/>
        <v>0</v>
      </c>
      <c r="AJ80" s="94"/>
      <c r="AK80" s="95">
        <f t="shared" si="42"/>
        <v>0</v>
      </c>
      <c r="AL80" s="94"/>
      <c r="AM80" s="95">
        <f t="shared" si="43"/>
        <v>0</v>
      </c>
      <c r="AN80" s="94"/>
      <c r="AO80" s="95">
        <f t="shared" si="44"/>
        <v>0</v>
      </c>
      <c r="AP80" s="94"/>
      <c r="AQ80" s="95">
        <f t="shared" si="45"/>
        <v>0</v>
      </c>
      <c r="AR80" s="94"/>
      <c r="AS80" s="95">
        <f t="shared" si="1"/>
        <v>0</v>
      </c>
      <c r="AT80" s="5">
        <f t="shared" si="2"/>
        <v>0</v>
      </c>
      <c r="AU80" s="14">
        <f t="shared" si="3"/>
        <v>0</v>
      </c>
      <c r="AV80" s="99">
        <f t="shared" si="23"/>
        <v>0</v>
      </c>
      <c r="AW80" s="15">
        <f t="shared" si="24"/>
        <v>2</v>
      </c>
      <c r="AX80" s="5">
        <f t="shared" si="25"/>
        <v>0</v>
      </c>
      <c r="AY80" s="79"/>
      <c r="AZ80" s="86"/>
      <c r="BA80" s="86"/>
      <c r="BB80" s="86"/>
      <c r="BC80" s="21"/>
    </row>
    <row r="81" spans="1:55" ht="12.75" customHeight="1" x14ac:dyDescent="0.2">
      <c r="A81" s="3"/>
      <c r="B81" s="5">
        <f t="shared" si="26"/>
        <v>34</v>
      </c>
      <c r="C81" s="137"/>
      <c r="D81" s="138"/>
      <c r="E81" s="22"/>
      <c r="F81" s="94"/>
      <c r="G81" s="95">
        <f t="shared" si="27"/>
        <v>0</v>
      </c>
      <c r="H81" s="94"/>
      <c r="I81" s="95">
        <f t="shared" si="28"/>
        <v>0</v>
      </c>
      <c r="J81" s="94"/>
      <c r="K81" s="95">
        <f t="shared" si="29"/>
        <v>0</v>
      </c>
      <c r="L81" s="94"/>
      <c r="M81" s="95">
        <f t="shared" si="30"/>
        <v>0</v>
      </c>
      <c r="N81" s="94"/>
      <c r="O81" s="95">
        <f t="shared" si="31"/>
        <v>0</v>
      </c>
      <c r="P81" s="94"/>
      <c r="Q81" s="95">
        <f t="shared" si="32"/>
        <v>0</v>
      </c>
      <c r="R81" s="94"/>
      <c r="S81" s="95">
        <f t="shared" si="33"/>
        <v>0</v>
      </c>
      <c r="T81" s="94"/>
      <c r="U81" s="95">
        <f t="shared" si="34"/>
        <v>0</v>
      </c>
      <c r="V81" s="94"/>
      <c r="W81" s="95">
        <f t="shared" si="35"/>
        <v>0</v>
      </c>
      <c r="X81" s="94"/>
      <c r="Y81" s="95">
        <f t="shared" si="36"/>
        <v>0</v>
      </c>
      <c r="Z81" s="94"/>
      <c r="AA81" s="95">
        <f t="shared" si="37"/>
        <v>0</v>
      </c>
      <c r="AB81" s="94"/>
      <c r="AC81" s="95">
        <f t="shared" si="38"/>
        <v>0</v>
      </c>
      <c r="AD81" s="94"/>
      <c r="AE81" s="95">
        <f t="shared" si="39"/>
        <v>0</v>
      </c>
      <c r="AF81" s="94"/>
      <c r="AG81" s="95">
        <f t="shared" si="40"/>
        <v>0</v>
      </c>
      <c r="AH81" s="94"/>
      <c r="AI81" s="95">
        <f t="shared" si="41"/>
        <v>0</v>
      </c>
      <c r="AJ81" s="94"/>
      <c r="AK81" s="95">
        <f t="shared" si="42"/>
        <v>0</v>
      </c>
      <c r="AL81" s="94"/>
      <c r="AM81" s="95">
        <f t="shared" si="43"/>
        <v>0</v>
      </c>
      <c r="AN81" s="94"/>
      <c r="AO81" s="95">
        <f t="shared" si="44"/>
        <v>0</v>
      </c>
      <c r="AP81" s="94"/>
      <c r="AQ81" s="95">
        <f t="shared" si="45"/>
        <v>0</v>
      </c>
      <c r="AR81" s="94"/>
      <c r="AS81" s="95">
        <f t="shared" si="1"/>
        <v>0</v>
      </c>
      <c r="AT81" s="5">
        <f t="shared" si="2"/>
        <v>0</v>
      </c>
      <c r="AU81" s="14">
        <f t="shared" si="3"/>
        <v>0</v>
      </c>
      <c r="AV81" s="99">
        <f t="shared" si="23"/>
        <v>0</v>
      </c>
      <c r="AW81" s="15">
        <f t="shared" si="24"/>
        <v>2</v>
      </c>
      <c r="AX81" s="5">
        <f t="shared" si="25"/>
        <v>0</v>
      </c>
      <c r="AY81" s="79"/>
      <c r="AZ81" s="86"/>
      <c r="BA81" s="86"/>
      <c r="BB81" s="86"/>
      <c r="BC81" s="21"/>
    </row>
    <row r="82" spans="1:55" ht="12.75" customHeight="1" x14ac:dyDescent="0.2">
      <c r="A82" s="3"/>
      <c r="B82" s="5">
        <f t="shared" si="26"/>
        <v>35</v>
      </c>
      <c r="C82" s="137"/>
      <c r="D82" s="138"/>
      <c r="E82" s="22"/>
      <c r="F82" s="94"/>
      <c r="G82" s="95">
        <f t="shared" si="27"/>
        <v>0</v>
      </c>
      <c r="H82" s="94"/>
      <c r="I82" s="95">
        <f t="shared" si="28"/>
        <v>0</v>
      </c>
      <c r="J82" s="94"/>
      <c r="K82" s="95">
        <f t="shared" si="29"/>
        <v>0</v>
      </c>
      <c r="L82" s="94"/>
      <c r="M82" s="95">
        <f t="shared" si="30"/>
        <v>0</v>
      </c>
      <c r="N82" s="94"/>
      <c r="O82" s="95">
        <f t="shared" si="31"/>
        <v>0</v>
      </c>
      <c r="P82" s="94"/>
      <c r="Q82" s="95">
        <f t="shared" si="32"/>
        <v>0</v>
      </c>
      <c r="R82" s="94"/>
      <c r="S82" s="95">
        <f t="shared" si="33"/>
        <v>0</v>
      </c>
      <c r="T82" s="94"/>
      <c r="U82" s="95">
        <f t="shared" si="34"/>
        <v>0</v>
      </c>
      <c r="V82" s="94"/>
      <c r="W82" s="95">
        <f t="shared" si="35"/>
        <v>0</v>
      </c>
      <c r="X82" s="94"/>
      <c r="Y82" s="95">
        <f t="shared" si="36"/>
        <v>0</v>
      </c>
      <c r="Z82" s="94"/>
      <c r="AA82" s="95">
        <f t="shared" si="37"/>
        <v>0</v>
      </c>
      <c r="AB82" s="94"/>
      <c r="AC82" s="95">
        <f t="shared" si="38"/>
        <v>0</v>
      </c>
      <c r="AD82" s="94"/>
      <c r="AE82" s="95">
        <f t="shared" si="39"/>
        <v>0</v>
      </c>
      <c r="AF82" s="94"/>
      <c r="AG82" s="95">
        <f t="shared" si="40"/>
        <v>0</v>
      </c>
      <c r="AH82" s="94"/>
      <c r="AI82" s="95">
        <f t="shared" si="41"/>
        <v>0</v>
      </c>
      <c r="AJ82" s="94"/>
      <c r="AK82" s="95">
        <f t="shared" si="42"/>
        <v>0</v>
      </c>
      <c r="AL82" s="94"/>
      <c r="AM82" s="95">
        <f t="shared" si="43"/>
        <v>0</v>
      </c>
      <c r="AN82" s="94"/>
      <c r="AO82" s="95">
        <f t="shared" si="44"/>
        <v>0</v>
      </c>
      <c r="AP82" s="94"/>
      <c r="AQ82" s="95">
        <f t="shared" si="45"/>
        <v>0</v>
      </c>
      <c r="AR82" s="94"/>
      <c r="AS82" s="95">
        <f t="shared" si="1"/>
        <v>0</v>
      </c>
      <c r="AT82" s="5">
        <f t="shared" si="2"/>
        <v>0</v>
      </c>
      <c r="AU82" s="14">
        <f t="shared" si="3"/>
        <v>0</v>
      </c>
      <c r="AV82" s="99">
        <f t="shared" si="23"/>
        <v>0</v>
      </c>
      <c r="AW82" s="15">
        <f t="shared" si="24"/>
        <v>2</v>
      </c>
      <c r="AX82" s="5">
        <f t="shared" si="25"/>
        <v>0</v>
      </c>
      <c r="AY82" s="79"/>
      <c r="AZ82" s="86"/>
      <c r="BA82" s="86"/>
      <c r="BB82" s="86"/>
      <c r="BC82" s="21"/>
    </row>
    <row r="83" spans="1:55" ht="12.75" customHeight="1" x14ac:dyDescent="0.2">
      <c r="A83" s="3"/>
      <c r="B83" s="5">
        <f t="shared" si="26"/>
        <v>36</v>
      </c>
      <c r="C83" s="137"/>
      <c r="D83" s="138"/>
      <c r="E83" s="22"/>
      <c r="F83" s="94"/>
      <c r="G83" s="95">
        <f t="shared" si="27"/>
        <v>0</v>
      </c>
      <c r="H83" s="94"/>
      <c r="I83" s="95">
        <f t="shared" si="28"/>
        <v>0</v>
      </c>
      <c r="J83" s="94"/>
      <c r="K83" s="95">
        <f t="shared" si="29"/>
        <v>0</v>
      </c>
      <c r="L83" s="94"/>
      <c r="M83" s="95">
        <f t="shared" si="30"/>
        <v>0</v>
      </c>
      <c r="N83" s="94"/>
      <c r="O83" s="95">
        <f t="shared" si="31"/>
        <v>0</v>
      </c>
      <c r="P83" s="94"/>
      <c r="Q83" s="95">
        <f t="shared" si="32"/>
        <v>0</v>
      </c>
      <c r="R83" s="94"/>
      <c r="S83" s="95">
        <f t="shared" si="33"/>
        <v>0</v>
      </c>
      <c r="T83" s="94"/>
      <c r="U83" s="95">
        <f t="shared" si="34"/>
        <v>0</v>
      </c>
      <c r="V83" s="94"/>
      <c r="W83" s="95">
        <f t="shared" si="35"/>
        <v>0</v>
      </c>
      <c r="X83" s="94"/>
      <c r="Y83" s="95">
        <f t="shared" si="36"/>
        <v>0</v>
      </c>
      <c r="Z83" s="94"/>
      <c r="AA83" s="95">
        <f t="shared" si="37"/>
        <v>0</v>
      </c>
      <c r="AB83" s="94"/>
      <c r="AC83" s="95">
        <f t="shared" si="38"/>
        <v>0</v>
      </c>
      <c r="AD83" s="94"/>
      <c r="AE83" s="95">
        <f t="shared" si="39"/>
        <v>0</v>
      </c>
      <c r="AF83" s="94"/>
      <c r="AG83" s="95">
        <f t="shared" si="40"/>
        <v>0</v>
      </c>
      <c r="AH83" s="94"/>
      <c r="AI83" s="95">
        <f t="shared" si="41"/>
        <v>0</v>
      </c>
      <c r="AJ83" s="94"/>
      <c r="AK83" s="95">
        <f t="shared" si="42"/>
        <v>0</v>
      </c>
      <c r="AL83" s="94"/>
      <c r="AM83" s="95">
        <f t="shared" si="43"/>
        <v>0</v>
      </c>
      <c r="AN83" s="94"/>
      <c r="AO83" s="95">
        <f t="shared" si="44"/>
        <v>0</v>
      </c>
      <c r="AP83" s="94"/>
      <c r="AQ83" s="95">
        <f t="shared" si="45"/>
        <v>0</v>
      </c>
      <c r="AR83" s="94"/>
      <c r="AS83" s="95">
        <f t="shared" si="1"/>
        <v>0</v>
      </c>
      <c r="AT83" s="5">
        <f t="shared" si="2"/>
        <v>0</v>
      </c>
      <c r="AU83" s="14">
        <f t="shared" si="3"/>
        <v>0</v>
      </c>
      <c r="AV83" s="99">
        <f t="shared" si="23"/>
        <v>0</v>
      </c>
      <c r="AW83" s="15">
        <f t="shared" si="24"/>
        <v>2</v>
      </c>
      <c r="AX83" s="5">
        <f t="shared" si="25"/>
        <v>0</v>
      </c>
      <c r="AY83" s="79"/>
      <c r="AZ83" s="86"/>
      <c r="BA83" s="86"/>
      <c r="BB83" s="86"/>
      <c r="BC83" s="21"/>
    </row>
    <row r="84" spans="1:55" ht="12.75" customHeight="1" x14ac:dyDescent="0.2">
      <c r="A84" s="3"/>
      <c r="B84" s="5">
        <f t="shared" si="26"/>
        <v>37</v>
      </c>
      <c r="C84" s="137"/>
      <c r="D84" s="138"/>
      <c r="E84" s="22"/>
      <c r="F84" s="94"/>
      <c r="G84" s="95">
        <f t="shared" si="27"/>
        <v>0</v>
      </c>
      <c r="H84" s="94"/>
      <c r="I84" s="95">
        <f t="shared" si="28"/>
        <v>0</v>
      </c>
      <c r="J84" s="94"/>
      <c r="K84" s="95">
        <f t="shared" si="29"/>
        <v>0</v>
      </c>
      <c r="L84" s="94"/>
      <c r="M84" s="95">
        <f t="shared" si="30"/>
        <v>0</v>
      </c>
      <c r="N84" s="94"/>
      <c r="O84" s="95">
        <f t="shared" si="31"/>
        <v>0</v>
      </c>
      <c r="P84" s="94"/>
      <c r="Q84" s="95">
        <f t="shared" si="32"/>
        <v>0</v>
      </c>
      <c r="R84" s="94"/>
      <c r="S84" s="95">
        <f t="shared" si="33"/>
        <v>0</v>
      </c>
      <c r="T84" s="94"/>
      <c r="U84" s="95">
        <f t="shared" si="34"/>
        <v>0</v>
      </c>
      <c r="V84" s="94"/>
      <c r="W84" s="95">
        <f t="shared" si="35"/>
        <v>0</v>
      </c>
      <c r="X84" s="94"/>
      <c r="Y84" s="95">
        <f t="shared" si="36"/>
        <v>0</v>
      </c>
      <c r="Z84" s="94"/>
      <c r="AA84" s="95">
        <f t="shared" si="37"/>
        <v>0</v>
      </c>
      <c r="AB84" s="94"/>
      <c r="AC84" s="95">
        <f t="shared" si="38"/>
        <v>0</v>
      </c>
      <c r="AD84" s="94"/>
      <c r="AE84" s="95">
        <f t="shared" si="39"/>
        <v>0</v>
      </c>
      <c r="AF84" s="94"/>
      <c r="AG84" s="95">
        <f t="shared" si="40"/>
        <v>0</v>
      </c>
      <c r="AH84" s="94"/>
      <c r="AI84" s="95">
        <f t="shared" si="41"/>
        <v>0</v>
      </c>
      <c r="AJ84" s="94"/>
      <c r="AK84" s="95">
        <f t="shared" si="42"/>
        <v>0</v>
      </c>
      <c r="AL84" s="94"/>
      <c r="AM84" s="95">
        <f t="shared" si="43"/>
        <v>0</v>
      </c>
      <c r="AN84" s="94"/>
      <c r="AO84" s="95">
        <f t="shared" si="44"/>
        <v>0</v>
      </c>
      <c r="AP84" s="94"/>
      <c r="AQ84" s="95">
        <f t="shared" si="45"/>
        <v>0</v>
      </c>
      <c r="AR84" s="94"/>
      <c r="AS84" s="95">
        <f t="shared" si="1"/>
        <v>0</v>
      </c>
      <c r="AT84" s="5">
        <f t="shared" si="2"/>
        <v>0</v>
      </c>
      <c r="AU84" s="14">
        <f t="shared" si="3"/>
        <v>0</v>
      </c>
      <c r="AV84" s="99">
        <f t="shared" si="23"/>
        <v>0</v>
      </c>
      <c r="AW84" s="15">
        <f t="shared" si="24"/>
        <v>2</v>
      </c>
      <c r="AX84" s="5">
        <f t="shared" si="25"/>
        <v>0</v>
      </c>
      <c r="AY84" s="79"/>
      <c r="AZ84" s="86"/>
      <c r="BA84" s="86"/>
      <c r="BB84" s="86"/>
      <c r="BC84" s="21"/>
    </row>
    <row r="85" spans="1:55" ht="12.75" customHeight="1" x14ac:dyDescent="0.2">
      <c r="A85" s="3"/>
      <c r="B85" s="5">
        <f t="shared" si="26"/>
        <v>38</v>
      </c>
      <c r="C85" s="137"/>
      <c r="D85" s="138"/>
      <c r="E85" s="22"/>
      <c r="F85" s="94"/>
      <c r="G85" s="95">
        <f t="shared" si="27"/>
        <v>0</v>
      </c>
      <c r="H85" s="94"/>
      <c r="I85" s="95">
        <f t="shared" si="28"/>
        <v>0</v>
      </c>
      <c r="J85" s="94"/>
      <c r="K85" s="95">
        <f t="shared" si="29"/>
        <v>0</v>
      </c>
      <c r="L85" s="94"/>
      <c r="M85" s="95">
        <f t="shared" si="30"/>
        <v>0</v>
      </c>
      <c r="N85" s="94"/>
      <c r="O85" s="95">
        <f t="shared" si="31"/>
        <v>0</v>
      </c>
      <c r="P85" s="94"/>
      <c r="Q85" s="95">
        <f t="shared" si="32"/>
        <v>0</v>
      </c>
      <c r="R85" s="94"/>
      <c r="S85" s="95">
        <f t="shared" si="33"/>
        <v>0</v>
      </c>
      <c r="T85" s="94"/>
      <c r="U85" s="95">
        <f t="shared" si="34"/>
        <v>0</v>
      </c>
      <c r="V85" s="94"/>
      <c r="W85" s="95">
        <f t="shared" si="35"/>
        <v>0</v>
      </c>
      <c r="X85" s="94"/>
      <c r="Y85" s="95">
        <f t="shared" si="36"/>
        <v>0</v>
      </c>
      <c r="Z85" s="94"/>
      <c r="AA85" s="95">
        <f t="shared" si="37"/>
        <v>0</v>
      </c>
      <c r="AB85" s="94"/>
      <c r="AC85" s="95">
        <f t="shared" si="38"/>
        <v>0</v>
      </c>
      <c r="AD85" s="94"/>
      <c r="AE85" s="95">
        <f t="shared" si="39"/>
        <v>0</v>
      </c>
      <c r="AF85" s="94"/>
      <c r="AG85" s="95">
        <f t="shared" si="40"/>
        <v>0</v>
      </c>
      <c r="AH85" s="94"/>
      <c r="AI85" s="95">
        <f t="shared" si="41"/>
        <v>0</v>
      </c>
      <c r="AJ85" s="94"/>
      <c r="AK85" s="95">
        <f t="shared" si="42"/>
        <v>0</v>
      </c>
      <c r="AL85" s="94"/>
      <c r="AM85" s="95">
        <f t="shared" si="43"/>
        <v>0</v>
      </c>
      <c r="AN85" s="94"/>
      <c r="AO85" s="95">
        <f t="shared" si="44"/>
        <v>0</v>
      </c>
      <c r="AP85" s="94"/>
      <c r="AQ85" s="95">
        <f t="shared" si="45"/>
        <v>0</v>
      </c>
      <c r="AR85" s="94"/>
      <c r="AS85" s="95">
        <f t="shared" si="1"/>
        <v>0</v>
      </c>
      <c r="AT85" s="5">
        <f t="shared" si="2"/>
        <v>0</v>
      </c>
      <c r="AU85" s="14">
        <f t="shared" si="3"/>
        <v>0</v>
      </c>
      <c r="AV85" s="99">
        <f t="shared" si="23"/>
        <v>0</v>
      </c>
      <c r="AW85" s="15">
        <f t="shared" si="24"/>
        <v>2</v>
      </c>
      <c r="AX85" s="5">
        <f t="shared" si="25"/>
        <v>0</v>
      </c>
      <c r="AY85" s="79"/>
      <c r="AZ85" s="86"/>
      <c r="BA85" s="86"/>
      <c r="BB85" s="86"/>
      <c r="BC85" s="21"/>
    </row>
    <row r="86" spans="1:55" ht="12.75" customHeight="1" x14ac:dyDescent="0.2">
      <c r="A86" s="3"/>
      <c r="B86" s="5">
        <f t="shared" si="26"/>
        <v>39</v>
      </c>
      <c r="C86" s="137"/>
      <c r="D86" s="138"/>
      <c r="E86" s="22"/>
      <c r="F86" s="94"/>
      <c r="G86" s="95">
        <f t="shared" si="27"/>
        <v>0</v>
      </c>
      <c r="H86" s="94"/>
      <c r="I86" s="95">
        <f t="shared" si="28"/>
        <v>0</v>
      </c>
      <c r="J86" s="94"/>
      <c r="K86" s="95">
        <f t="shared" si="29"/>
        <v>0</v>
      </c>
      <c r="L86" s="94"/>
      <c r="M86" s="95">
        <f t="shared" si="30"/>
        <v>0</v>
      </c>
      <c r="N86" s="94"/>
      <c r="O86" s="95">
        <f t="shared" si="31"/>
        <v>0</v>
      </c>
      <c r="P86" s="94"/>
      <c r="Q86" s="95">
        <f t="shared" si="32"/>
        <v>0</v>
      </c>
      <c r="R86" s="94"/>
      <c r="S86" s="95">
        <f t="shared" si="33"/>
        <v>0</v>
      </c>
      <c r="T86" s="94"/>
      <c r="U86" s="95">
        <f t="shared" si="34"/>
        <v>0</v>
      </c>
      <c r="V86" s="94"/>
      <c r="W86" s="95">
        <f t="shared" si="35"/>
        <v>0</v>
      </c>
      <c r="X86" s="94"/>
      <c r="Y86" s="95">
        <f t="shared" si="36"/>
        <v>0</v>
      </c>
      <c r="Z86" s="94"/>
      <c r="AA86" s="95">
        <f t="shared" si="37"/>
        <v>0</v>
      </c>
      <c r="AB86" s="94"/>
      <c r="AC86" s="95">
        <f t="shared" si="38"/>
        <v>0</v>
      </c>
      <c r="AD86" s="94"/>
      <c r="AE86" s="95">
        <f t="shared" si="39"/>
        <v>0</v>
      </c>
      <c r="AF86" s="94"/>
      <c r="AG86" s="95">
        <f t="shared" si="40"/>
        <v>0</v>
      </c>
      <c r="AH86" s="94"/>
      <c r="AI86" s="95">
        <f t="shared" si="41"/>
        <v>0</v>
      </c>
      <c r="AJ86" s="94"/>
      <c r="AK86" s="95">
        <f t="shared" si="42"/>
        <v>0</v>
      </c>
      <c r="AL86" s="94"/>
      <c r="AM86" s="95">
        <f t="shared" si="43"/>
        <v>0</v>
      </c>
      <c r="AN86" s="94"/>
      <c r="AO86" s="95">
        <f t="shared" si="44"/>
        <v>0</v>
      </c>
      <c r="AP86" s="94"/>
      <c r="AQ86" s="95">
        <f t="shared" si="45"/>
        <v>0</v>
      </c>
      <c r="AR86" s="94"/>
      <c r="AS86" s="95">
        <f t="shared" si="1"/>
        <v>0</v>
      </c>
      <c r="AT86" s="5">
        <f t="shared" si="2"/>
        <v>0</v>
      </c>
      <c r="AU86" s="14">
        <f t="shared" si="3"/>
        <v>0</v>
      </c>
      <c r="AV86" s="99">
        <f t="shared" si="23"/>
        <v>0</v>
      </c>
      <c r="AW86" s="15">
        <f t="shared" si="24"/>
        <v>2</v>
      </c>
      <c r="AX86" s="5">
        <f t="shared" si="25"/>
        <v>0</v>
      </c>
      <c r="AY86" s="79"/>
      <c r="AZ86" s="86"/>
      <c r="BA86" s="86"/>
      <c r="BB86" s="86"/>
      <c r="BC86" s="21"/>
    </row>
    <row r="87" spans="1:55" ht="12.75" customHeight="1" x14ac:dyDescent="0.2">
      <c r="A87" s="3"/>
      <c r="B87" s="5">
        <f t="shared" si="26"/>
        <v>40</v>
      </c>
      <c r="C87" s="137"/>
      <c r="D87" s="138"/>
      <c r="E87" s="22"/>
      <c r="F87" s="94"/>
      <c r="G87" s="95">
        <f t="shared" si="27"/>
        <v>0</v>
      </c>
      <c r="H87" s="94"/>
      <c r="I87" s="95">
        <f t="shared" si="28"/>
        <v>0</v>
      </c>
      <c r="J87" s="94"/>
      <c r="K87" s="95">
        <f t="shared" si="29"/>
        <v>0</v>
      </c>
      <c r="L87" s="94"/>
      <c r="M87" s="95">
        <f t="shared" si="30"/>
        <v>0</v>
      </c>
      <c r="N87" s="94"/>
      <c r="O87" s="95">
        <f t="shared" si="31"/>
        <v>0</v>
      </c>
      <c r="P87" s="94"/>
      <c r="Q87" s="95">
        <f t="shared" si="32"/>
        <v>0</v>
      </c>
      <c r="R87" s="94"/>
      <c r="S87" s="95">
        <f t="shared" si="33"/>
        <v>0</v>
      </c>
      <c r="T87" s="94"/>
      <c r="U87" s="95">
        <f t="shared" si="34"/>
        <v>0</v>
      </c>
      <c r="V87" s="94"/>
      <c r="W87" s="95">
        <f t="shared" si="35"/>
        <v>0</v>
      </c>
      <c r="X87" s="94"/>
      <c r="Y87" s="95">
        <f t="shared" si="36"/>
        <v>0</v>
      </c>
      <c r="Z87" s="94"/>
      <c r="AA87" s="95">
        <f t="shared" si="37"/>
        <v>0</v>
      </c>
      <c r="AB87" s="94"/>
      <c r="AC87" s="95">
        <f t="shared" si="38"/>
        <v>0</v>
      </c>
      <c r="AD87" s="94"/>
      <c r="AE87" s="95">
        <f t="shared" si="39"/>
        <v>0</v>
      </c>
      <c r="AF87" s="94"/>
      <c r="AG87" s="95">
        <f t="shared" si="40"/>
        <v>0</v>
      </c>
      <c r="AH87" s="94"/>
      <c r="AI87" s="95">
        <f t="shared" si="41"/>
        <v>0</v>
      </c>
      <c r="AJ87" s="94"/>
      <c r="AK87" s="95">
        <f t="shared" si="42"/>
        <v>0</v>
      </c>
      <c r="AL87" s="94"/>
      <c r="AM87" s="95">
        <f t="shared" si="43"/>
        <v>0</v>
      </c>
      <c r="AN87" s="94"/>
      <c r="AO87" s="95">
        <f t="shared" si="44"/>
        <v>0</v>
      </c>
      <c r="AP87" s="94"/>
      <c r="AQ87" s="95">
        <f t="shared" si="45"/>
        <v>0</v>
      </c>
      <c r="AR87" s="94"/>
      <c r="AS87" s="95">
        <f t="shared" si="1"/>
        <v>0</v>
      </c>
      <c r="AT87" s="5">
        <f t="shared" si="2"/>
        <v>0</v>
      </c>
      <c r="AU87" s="14">
        <f t="shared" si="3"/>
        <v>0</v>
      </c>
      <c r="AV87" s="99">
        <f t="shared" si="23"/>
        <v>0</v>
      </c>
      <c r="AW87" s="15">
        <f t="shared" si="24"/>
        <v>2</v>
      </c>
      <c r="AX87" s="5">
        <f t="shared" si="25"/>
        <v>0</v>
      </c>
      <c r="AY87" s="79"/>
      <c r="AZ87" s="86"/>
      <c r="BA87" s="86"/>
      <c r="BB87" s="86"/>
      <c r="BC87" s="21"/>
    </row>
    <row r="88" spans="1:55" ht="12.75" customHeight="1" x14ac:dyDescent="0.2">
      <c r="A88" s="3"/>
      <c r="B88" s="5">
        <f t="shared" si="26"/>
        <v>41</v>
      </c>
      <c r="C88" s="137"/>
      <c r="D88" s="138"/>
      <c r="E88" s="22"/>
      <c r="F88" s="94"/>
      <c r="G88" s="95">
        <f t="shared" si="27"/>
        <v>0</v>
      </c>
      <c r="H88" s="94"/>
      <c r="I88" s="95">
        <f t="shared" si="28"/>
        <v>0</v>
      </c>
      <c r="J88" s="94"/>
      <c r="K88" s="95">
        <f t="shared" si="29"/>
        <v>0</v>
      </c>
      <c r="L88" s="94"/>
      <c r="M88" s="95">
        <f t="shared" si="30"/>
        <v>0</v>
      </c>
      <c r="N88" s="94"/>
      <c r="O88" s="95">
        <f t="shared" si="31"/>
        <v>0</v>
      </c>
      <c r="P88" s="94"/>
      <c r="Q88" s="95">
        <f t="shared" si="32"/>
        <v>0</v>
      </c>
      <c r="R88" s="94"/>
      <c r="S88" s="95">
        <f t="shared" si="33"/>
        <v>0</v>
      </c>
      <c r="T88" s="94"/>
      <c r="U88" s="95">
        <f t="shared" si="34"/>
        <v>0</v>
      </c>
      <c r="V88" s="94"/>
      <c r="W88" s="95">
        <f t="shared" si="35"/>
        <v>0</v>
      </c>
      <c r="X88" s="94"/>
      <c r="Y88" s="95">
        <f t="shared" si="36"/>
        <v>0</v>
      </c>
      <c r="Z88" s="94"/>
      <c r="AA88" s="95">
        <f t="shared" si="37"/>
        <v>0</v>
      </c>
      <c r="AB88" s="94"/>
      <c r="AC88" s="95">
        <f t="shared" si="38"/>
        <v>0</v>
      </c>
      <c r="AD88" s="94"/>
      <c r="AE88" s="95">
        <f t="shared" si="39"/>
        <v>0</v>
      </c>
      <c r="AF88" s="94"/>
      <c r="AG88" s="95">
        <f t="shared" si="40"/>
        <v>0</v>
      </c>
      <c r="AH88" s="94"/>
      <c r="AI88" s="95">
        <f t="shared" si="41"/>
        <v>0</v>
      </c>
      <c r="AJ88" s="94"/>
      <c r="AK88" s="95">
        <f t="shared" si="42"/>
        <v>0</v>
      </c>
      <c r="AL88" s="94"/>
      <c r="AM88" s="95">
        <f t="shared" si="43"/>
        <v>0</v>
      </c>
      <c r="AN88" s="94"/>
      <c r="AO88" s="95">
        <f t="shared" si="44"/>
        <v>0</v>
      </c>
      <c r="AP88" s="94"/>
      <c r="AQ88" s="95">
        <f t="shared" si="45"/>
        <v>0</v>
      </c>
      <c r="AR88" s="94"/>
      <c r="AS88" s="95">
        <f t="shared" si="1"/>
        <v>0</v>
      </c>
      <c r="AT88" s="5">
        <f t="shared" si="2"/>
        <v>0</v>
      </c>
      <c r="AU88" s="14">
        <f t="shared" si="3"/>
        <v>0</v>
      </c>
      <c r="AV88" s="99">
        <f t="shared" si="23"/>
        <v>0</v>
      </c>
      <c r="AW88" s="15">
        <f t="shared" si="24"/>
        <v>2</v>
      </c>
      <c r="AX88" s="5">
        <f t="shared" si="25"/>
        <v>0</v>
      </c>
      <c r="AY88" s="79"/>
      <c r="AZ88" s="86"/>
      <c r="BA88" s="86"/>
      <c r="BB88" s="86"/>
      <c r="BC88" s="21"/>
    </row>
    <row r="89" spans="1:55" ht="12.75" customHeight="1" x14ac:dyDescent="0.2">
      <c r="A89" s="3"/>
      <c r="B89" s="5">
        <f t="shared" si="26"/>
        <v>42</v>
      </c>
      <c r="C89" s="137"/>
      <c r="D89" s="138"/>
      <c r="E89" s="22"/>
      <c r="F89" s="94"/>
      <c r="G89" s="95">
        <f t="shared" si="27"/>
        <v>0</v>
      </c>
      <c r="H89" s="94"/>
      <c r="I89" s="95">
        <f t="shared" si="28"/>
        <v>0</v>
      </c>
      <c r="J89" s="94"/>
      <c r="K89" s="95">
        <f t="shared" si="29"/>
        <v>0</v>
      </c>
      <c r="L89" s="94"/>
      <c r="M89" s="95">
        <f t="shared" si="30"/>
        <v>0</v>
      </c>
      <c r="N89" s="94"/>
      <c r="O89" s="95">
        <f t="shared" si="31"/>
        <v>0</v>
      </c>
      <c r="P89" s="94"/>
      <c r="Q89" s="95">
        <f t="shared" si="32"/>
        <v>0</v>
      </c>
      <c r="R89" s="94"/>
      <c r="S89" s="95">
        <f t="shared" si="33"/>
        <v>0</v>
      </c>
      <c r="T89" s="94"/>
      <c r="U89" s="95">
        <f t="shared" si="34"/>
        <v>0</v>
      </c>
      <c r="V89" s="94"/>
      <c r="W89" s="95">
        <f t="shared" si="35"/>
        <v>0</v>
      </c>
      <c r="X89" s="94"/>
      <c r="Y89" s="95">
        <f t="shared" si="36"/>
        <v>0</v>
      </c>
      <c r="Z89" s="94"/>
      <c r="AA89" s="95">
        <f t="shared" si="37"/>
        <v>0</v>
      </c>
      <c r="AB89" s="94"/>
      <c r="AC89" s="95">
        <f t="shared" si="38"/>
        <v>0</v>
      </c>
      <c r="AD89" s="94"/>
      <c r="AE89" s="95">
        <f t="shared" si="39"/>
        <v>0</v>
      </c>
      <c r="AF89" s="94"/>
      <c r="AG89" s="95">
        <f t="shared" si="40"/>
        <v>0</v>
      </c>
      <c r="AH89" s="94"/>
      <c r="AI89" s="95">
        <f t="shared" si="41"/>
        <v>0</v>
      </c>
      <c r="AJ89" s="94"/>
      <c r="AK89" s="95">
        <f t="shared" si="42"/>
        <v>0</v>
      </c>
      <c r="AL89" s="94"/>
      <c r="AM89" s="95">
        <f t="shared" si="43"/>
        <v>0</v>
      </c>
      <c r="AN89" s="94"/>
      <c r="AO89" s="95">
        <f t="shared" si="44"/>
        <v>0</v>
      </c>
      <c r="AP89" s="94"/>
      <c r="AQ89" s="95">
        <f t="shared" si="45"/>
        <v>0</v>
      </c>
      <c r="AR89" s="94"/>
      <c r="AS89" s="95">
        <f t="shared" si="1"/>
        <v>0</v>
      </c>
      <c r="AT89" s="5">
        <f t="shared" si="2"/>
        <v>0</v>
      </c>
      <c r="AU89" s="14">
        <f t="shared" si="3"/>
        <v>0</v>
      </c>
      <c r="AV89" s="99">
        <f t="shared" si="23"/>
        <v>0</v>
      </c>
      <c r="AW89" s="15">
        <f t="shared" si="24"/>
        <v>2</v>
      </c>
      <c r="AX89" s="5">
        <f t="shared" si="25"/>
        <v>0</v>
      </c>
      <c r="AY89" s="79"/>
      <c r="AZ89" s="86"/>
      <c r="BA89" s="86"/>
      <c r="BB89" s="86"/>
      <c r="BC89" s="21"/>
    </row>
    <row r="90" spans="1:55" ht="12.75" customHeight="1" x14ac:dyDescent="0.2">
      <c r="A90" s="3"/>
      <c r="B90" s="5">
        <f t="shared" si="26"/>
        <v>43</v>
      </c>
      <c r="C90" s="137"/>
      <c r="D90" s="138"/>
      <c r="E90" s="22"/>
      <c r="F90" s="94"/>
      <c r="G90" s="95">
        <f t="shared" si="27"/>
        <v>0</v>
      </c>
      <c r="H90" s="94"/>
      <c r="I90" s="95">
        <f t="shared" si="28"/>
        <v>0</v>
      </c>
      <c r="J90" s="94"/>
      <c r="K90" s="95">
        <f t="shared" si="29"/>
        <v>0</v>
      </c>
      <c r="L90" s="94"/>
      <c r="M90" s="95">
        <f t="shared" si="30"/>
        <v>0</v>
      </c>
      <c r="N90" s="94"/>
      <c r="O90" s="95">
        <f t="shared" si="31"/>
        <v>0</v>
      </c>
      <c r="P90" s="94"/>
      <c r="Q90" s="95">
        <f t="shared" si="32"/>
        <v>0</v>
      </c>
      <c r="R90" s="94"/>
      <c r="S90" s="95">
        <f t="shared" si="33"/>
        <v>0</v>
      </c>
      <c r="T90" s="94"/>
      <c r="U90" s="95">
        <f t="shared" si="34"/>
        <v>0</v>
      </c>
      <c r="V90" s="94"/>
      <c r="W90" s="95">
        <f t="shared" si="35"/>
        <v>0</v>
      </c>
      <c r="X90" s="94"/>
      <c r="Y90" s="95">
        <f t="shared" si="36"/>
        <v>0</v>
      </c>
      <c r="Z90" s="94"/>
      <c r="AA90" s="95">
        <f t="shared" si="37"/>
        <v>0</v>
      </c>
      <c r="AB90" s="94"/>
      <c r="AC90" s="95">
        <f t="shared" si="38"/>
        <v>0</v>
      </c>
      <c r="AD90" s="94"/>
      <c r="AE90" s="95">
        <f t="shared" si="39"/>
        <v>0</v>
      </c>
      <c r="AF90" s="94"/>
      <c r="AG90" s="95">
        <f t="shared" si="40"/>
        <v>0</v>
      </c>
      <c r="AH90" s="94"/>
      <c r="AI90" s="95">
        <f t="shared" si="41"/>
        <v>0</v>
      </c>
      <c r="AJ90" s="94"/>
      <c r="AK90" s="95">
        <f t="shared" si="42"/>
        <v>0</v>
      </c>
      <c r="AL90" s="94"/>
      <c r="AM90" s="95">
        <f t="shared" si="43"/>
        <v>0</v>
      </c>
      <c r="AN90" s="94"/>
      <c r="AO90" s="95">
        <f t="shared" si="44"/>
        <v>0</v>
      </c>
      <c r="AP90" s="94"/>
      <c r="AQ90" s="95">
        <f t="shared" si="45"/>
        <v>0</v>
      </c>
      <c r="AR90" s="94"/>
      <c r="AS90" s="95">
        <f t="shared" si="1"/>
        <v>0</v>
      </c>
      <c r="AT90" s="5">
        <f t="shared" si="2"/>
        <v>0</v>
      </c>
      <c r="AU90" s="14">
        <f t="shared" si="3"/>
        <v>0</v>
      </c>
      <c r="AV90" s="99">
        <f t="shared" si="23"/>
        <v>0</v>
      </c>
      <c r="AW90" s="15">
        <f t="shared" si="24"/>
        <v>2</v>
      </c>
      <c r="AX90" s="5">
        <f t="shared" si="25"/>
        <v>0</v>
      </c>
      <c r="AY90" s="79"/>
      <c r="AZ90" s="86"/>
      <c r="BA90" s="86"/>
      <c r="BB90" s="86"/>
      <c r="BC90" s="21"/>
    </row>
    <row r="91" spans="1:55" ht="12.75" customHeight="1" x14ac:dyDescent="0.2">
      <c r="A91" s="3"/>
      <c r="B91" s="5">
        <f t="shared" si="26"/>
        <v>44</v>
      </c>
      <c r="C91" s="137"/>
      <c r="D91" s="138"/>
      <c r="E91" s="22"/>
      <c r="F91" s="94"/>
      <c r="G91" s="95">
        <f>IF(F91=$F$45,$F$46,0)</f>
        <v>0</v>
      </c>
      <c r="H91" s="94"/>
      <c r="I91" s="95">
        <f>IF(H91=$H$45,$H$46,0)</f>
        <v>0</v>
      </c>
      <c r="J91" s="94"/>
      <c r="K91" s="95">
        <f>IF(J91=$J$45,$J$46,0)</f>
        <v>0</v>
      </c>
      <c r="L91" s="94"/>
      <c r="M91" s="95">
        <f>IF(L91=$L$45,$L$46,0)</f>
        <v>0</v>
      </c>
      <c r="N91" s="94"/>
      <c r="O91" s="95">
        <f>IF(N91=$N$45,$N$46,0)</f>
        <v>0</v>
      </c>
      <c r="P91" s="94"/>
      <c r="Q91" s="95">
        <f>IF(P91=$P$45,$P$46,0)</f>
        <v>0</v>
      </c>
      <c r="R91" s="94"/>
      <c r="S91" s="95">
        <f>IF(R91=$R$45,$R$46,0)</f>
        <v>0</v>
      </c>
      <c r="T91" s="94"/>
      <c r="U91" s="95">
        <f>IF(T91=$T$45,$T$46,0)</f>
        <v>0</v>
      </c>
      <c r="V91" s="94"/>
      <c r="W91" s="95">
        <f>IF(V91=$V$45,$V$46,0)</f>
        <v>0</v>
      </c>
      <c r="X91" s="94"/>
      <c r="Y91" s="95">
        <f>IF(X91=$X$45,$X$46,0)</f>
        <v>0</v>
      </c>
      <c r="Z91" s="94"/>
      <c r="AA91" s="95">
        <f>IF(Z91=$Z$45,$Z$46,0)</f>
        <v>0</v>
      </c>
      <c r="AB91" s="94"/>
      <c r="AC91" s="95">
        <f>IF(AB91=$AB$45,$AB$46,0)</f>
        <v>0</v>
      </c>
      <c r="AD91" s="94"/>
      <c r="AE91" s="95">
        <f>IF(AD91=$AD$45,$AD$46,0)</f>
        <v>0</v>
      </c>
      <c r="AF91" s="94"/>
      <c r="AG91" s="95">
        <f>IF(AF91=$AF$45,$AF$46,0)</f>
        <v>0</v>
      </c>
      <c r="AH91" s="94"/>
      <c r="AI91" s="95">
        <f>IF(AH91=$AH$45,$AH$46,0)</f>
        <v>0</v>
      </c>
      <c r="AJ91" s="94"/>
      <c r="AK91" s="95">
        <f>IF(AJ91=$AJ$45,$AJ$46,0)</f>
        <v>0</v>
      </c>
      <c r="AL91" s="94"/>
      <c r="AM91" s="95">
        <f>IF(AL91=$AL$45,$AL$46,0)</f>
        <v>0</v>
      </c>
      <c r="AN91" s="94"/>
      <c r="AO91" s="95">
        <f>IF(AN91=$AN$45,$AN$46,0)</f>
        <v>0</v>
      </c>
      <c r="AP91" s="94"/>
      <c r="AQ91" s="95">
        <f>IF(AP91=$AP$45,$AP$46,0)</f>
        <v>0</v>
      </c>
      <c r="AR91" s="94"/>
      <c r="AS91" s="95">
        <f>IF(AR91=$AR$45,$AR$46,0)</f>
        <v>0</v>
      </c>
      <c r="AT91" s="5">
        <f t="shared" si="2"/>
        <v>0</v>
      </c>
      <c r="AU91" s="14">
        <f t="shared" si="3"/>
        <v>0</v>
      </c>
      <c r="AV91" s="99">
        <f t="shared" si="23"/>
        <v>0</v>
      </c>
      <c r="AW91" s="15">
        <f t="shared" si="24"/>
        <v>2</v>
      </c>
      <c r="AX91" s="5">
        <f t="shared" si="25"/>
        <v>0</v>
      </c>
      <c r="AY91" s="79"/>
      <c r="AZ91" s="86"/>
      <c r="BA91" s="86"/>
      <c r="BB91" s="86"/>
      <c r="BC91" s="21"/>
    </row>
    <row r="92" spans="1:55" ht="12.75" customHeight="1" x14ac:dyDescent="0.2">
      <c r="A92" s="3"/>
      <c r="B92" s="5">
        <f t="shared" si="26"/>
        <v>45</v>
      </c>
      <c r="C92" s="137"/>
      <c r="D92" s="138"/>
      <c r="E92" s="22"/>
      <c r="F92" s="94"/>
      <c r="G92" s="95">
        <f>IF(F92=$F$45,$F$46,0)</f>
        <v>0</v>
      </c>
      <c r="H92" s="94"/>
      <c r="I92" s="95">
        <f>IF(H92=$H$45,$H$46,0)</f>
        <v>0</v>
      </c>
      <c r="J92" s="94"/>
      <c r="K92" s="95">
        <f>IF(J92=$J$45,$J$46,0)</f>
        <v>0</v>
      </c>
      <c r="L92" s="94"/>
      <c r="M92" s="95">
        <f>IF(L92=$L$45,$L$46,0)</f>
        <v>0</v>
      </c>
      <c r="N92" s="94"/>
      <c r="O92" s="95">
        <f>IF(N92=$N$45,$N$46,0)</f>
        <v>0</v>
      </c>
      <c r="P92" s="94"/>
      <c r="Q92" s="95">
        <f>IF(P92=$P$45,$P$46,0)</f>
        <v>0</v>
      </c>
      <c r="R92" s="94"/>
      <c r="S92" s="95">
        <f>IF(R92=$R$45,$R$46,0)</f>
        <v>0</v>
      </c>
      <c r="T92" s="94"/>
      <c r="U92" s="95">
        <f>IF(T92=$T$45,$T$46,0)</f>
        <v>0</v>
      </c>
      <c r="V92" s="94"/>
      <c r="W92" s="95">
        <f>IF(V92=$V$45,$V$46,0)</f>
        <v>0</v>
      </c>
      <c r="X92" s="94"/>
      <c r="Y92" s="95">
        <f>IF(X92=$X$45,$X$46,0)</f>
        <v>0</v>
      </c>
      <c r="Z92" s="94"/>
      <c r="AA92" s="95">
        <f>IF(Z92=$Z$45,$Z$46,0)</f>
        <v>0</v>
      </c>
      <c r="AB92" s="94"/>
      <c r="AC92" s="95">
        <f>IF(AB92=$AB$45,$AB$46,0)</f>
        <v>0</v>
      </c>
      <c r="AD92" s="94"/>
      <c r="AE92" s="95">
        <f>IF(AD92=$AD$45,$AD$46,0)</f>
        <v>0</v>
      </c>
      <c r="AF92" s="94"/>
      <c r="AG92" s="95">
        <f>IF(AF92=$AF$45,$AF$46,0)</f>
        <v>0</v>
      </c>
      <c r="AH92" s="94"/>
      <c r="AI92" s="95">
        <f>IF(AH92=$AH$45,$AH$46,0)</f>
        <v>0</v>
      </c>
      <c r="AJ92" s="94"/>
      <c r="AK92" s="95">
        <f>IF(AJ92=$AJ$45,$AJ$46,0)</f>
        <v>0</v>
      </c>
      <c r="AL92" s="94"/>
      <c r="AM92" s="95">
        <f>IF(AL92=$AL$45,$AL$46,0)</f>
        <v>0</v>
      </c>
      <c r="AN92" s="94"/>
      <c r="AO92" s="95">
        <f>IF(AN92=$AN$45,$AN$46,0)</f>
        <v>0</v>
      </c>
      <c r="AP92" s="94"/>
      <c r="AQ92" s="95">
        <f>IF(AP92=$AP$45,$AP$46,0)</f>
        <v>0</v>
      </c>
      <c r="AR92" s="94"/>
      <c r="AS92" s="95">
        <f>IF(AR92=$AR$45,$AR$46,0)</f>
        <v>0</v>
      </c>
      <c r="AT92" s="5">
        <f t="shared" si="2"/>
        <v>0</v>
      </c>
      <c r="AU92" s="14">
        <f t="shared" si="3"/>
        <v>0</v>
      </c>
      <c r="AV92" s="99">
        <f t="shared" si="23"/>
        <v>0</v>
      </c>
      <c r="AW92" s="15">
        <f t="shared" si="24"/>
        <v>2</v>
      </c>
      <c r="AX92" s="5">
        <f t="shared" si="25"/>
        <v>0</v>
      </c>
      <c r="AY92" s="79"/>
      <c r="AZ92" s="86"/>
      <c r="BA92" s="86"/>
      <c r="BB92" s="86"/>
      <c r="BC92" s="21"/>
    </row>
    <row r="93" spans="1:55" ht="12.75" customHeight="1" x14ac:dyDescent="0.2">
      <c r="A93" s="3"/>
      <c r="B93" s="5">
        <f t="shared" si="26"/>
        <v>46</v>
      </c>
      <c r="C93" s="137"/>
      <c r="D93" s="138"/>
      <c r="E93" s="22"/>
      <c r="F93" s="94"/>
      <c r="G93" s="95">
        <f>IF(F93=$F$45,$F$46,0)</f>
        <v>0</v>
      </c>
      <c r="H93" s="94"/>
      <c r="I93" s="95">
        <f>IF(H93=$H$45,$H$46,0)</f>
        <v>0</v>
      </c>
      <c r="J93" s="94"/>
      <c r="K93" s="95">
        <f>IF(J93=$J$45,$J$46,0)</f>
        <v>0</v>
      </c>
      <c r="L93" s="94"/>
      <c r="M93" s="95">
        <f>IF(L93=$L$45,$L$46,0)</f>
        <v>0</v>
      </c>
      <c r="N93" s="94"/>
      <c r="O93" s="95">
        <f>IF(N93=$N$45,$N$46,0)</f>
        <v>0</v>
      </c>
      <c r="P93" s="94"/>
      <c r="Q93" s="95">
        <f>IF(P93=$P$45,$P$46,0)</f>
        <v>0</v>
      </c>
      <c r="R93" s="94"/>
      <c r="S93" s="95">
        <f>IF(R93=$R$45,$R$46,0)</f>
        <v>0</v>
      </c>
      <c r="T93" s="94"/>
      <c r="U93" s="95">
        <f>IF(T93=$T$45,$T$46,0)</f>
        <v>0</v>
      </c>
      <c r="V93" s="94"/>
      <c r="W93" s="95">
        <f>IF(V93=$V$45,$V$46,0)</f>
        <v>0</v>
      </c>
      <c r="X93" s="94"/>
      <c r="Y93" s="95">
        <f>IF(X93=$X$45,$X$46,0)</f>
        <v>0</v>
      </c>
      <c r="Z93" s="94"/>
      <c r="AA93" s="95">
        <f>IF(Z93=$Z$45,$Z$46,0)</f>
        <v>0</v>
      </c>
      <c r="AB93" s="94"/>
      <c r="AC93" s="95">
        <f>IF(AB93=$AB$45,$AB$46,0)</f>
        <v>0</v>
      </c>
      <c r="AD93" s="94"/>
      <c r="AE93" s="95">
        <f>IF(AD93=$AD$45,$AD$46,0)</f>
        <v>0</v>
      </c>
      <c r="AF93" s="94"/>
      <c r="AG93" s="95">
        <f>IF(AF93=$AF$45,$AF$46,0)</f>
        <v>0</v>
      </c>
      <c r="AH93" s="94"/>
      <c r="AI93" s="95">
        <f>IF(AH93=$AH$45,$AH$46,0)</f>
        <v>0</v>
      </c>
      <c r="AJ93" s="94"/>
      <c r="AK93" s="95">
        <f>IF(AJ93=$AJ$45,$AJ$46,0)</f>
        <v>0</v>
      </c>
      <c r="AL93" s="94"/>
      <c r="AM93" s="95">
        <f>IF(AL93=$AL$45,$AL$46,0)</f>
        <v>0</v>
      </c>
      <c r="AN93" s="94"/>
      <c r="AO93" s="95">
        <f>IF(AN93=$AN$45,$AN$46,0)</f>
        <v>0</v>
      </c>
      <c r="AP93" s="94"/>
      <c r="AQ93" s="95">
        <f>IF(AP93=$AP$45,$AP$46,0)</f>
        <v>0</v>
      </c>
      <c r="AR93" s="94"/>
      <c r="AS93" s="95">
        <f>IF(AR93=$AR$45,$AR$46,0)</f>
        <v>0</v>
      </c>
      <c r="AT93" s="5">
        <f t="shared" si="2"/>
        <v>0</v>
      </c>
      <c r="AU93" s="14">
        <f t="shared" si="3"/>
        <v>0</v>
      </c>
      <c r="AV93" s="99">
        <f t="shared" si="23"/>
        <v>0</v>
      </c>
      <c r="AW93" s="15">
        <f t="shared" si="24"/>
        <v>2</v>
      </c>
      <c r="AX93" s="5">
        <f t="shared" si="25"/>
        <v>0</v>
      </c>
      <c r="AY93" s="79"/>
      <c r="AZ93" s="86"/>
      <c r="BA93" s="86"/>
      <c r="BB93" s="86"/>
      <c r="BC93" s="21"/>
    </row>
    <row r="94" spans="1:55" ht="12.75" customHeight="1" x14ac:dyDescent="0.2">
      <c r="A94" s="3"/>
      <c r="B94" s="5">
        <v>47</v>
      </c>
      <c r="C94" s="137"/>
      <c r="D94" s="138"/>
      <c r="E94" s="22"/>
      <c r="F94" s="94"/>
      <c r="G94" s="95">
        <f>IF(F94=$F$45,$F$46,0)</f>
        <v>0</v>
      </c>
      <c r="H94" s="94"/>
      <c r="I94" s="95">
        <f>IF(H94=$H$45,$H$46,0)</f>
        <v>0</v>
      </c>
      <c r="J94" s="94"/>
      <c r="K94" s="95">
        <f>IF(J94=$J$45,$J$46,0)</f>
        <v>0</v>
      </c>
      <c r="L94" s="94"/>
      <c r="M94" s="95">
        <f>IF(L94=$L$45,$L$46,0)</f>
        <v>0</v>
      </c>
      <c r="N94" s="94"/>
      <c r="O94" s="95">
        <f>IF(N94=$N$45,$N$46,0)</f>
        <v>0</v>
      </c>
      <c r="P94" s="94"/>
      <c r="Q94" s="95">
        <f>IF(P94=$P$45,$P$46,0)</f>
        <v>0</v>
      </c>
      <c r="R94" s="94"/>
      <c r="S94" s="95">
        <f>IF(R94=$R$45,$R$46,0)</f>
        <v>0</v>
      </c>
      <c r="T94" s="94"/>
      <c r="U94" s="95">
        <f>IF(T94=$T$45,$T$46,0)</f>
        <v>0</v>
      </c>
      <c r="V94" s="94"/>
      <c r="W94" s="95">
        <f>IF(V94=$V$45,$V$46,0)</f>
        <v>0</v>
      </c>
      <c r="X94" s="94"/>
      <c r="Y94" s="95">
        <f>IF(X94=$X$45,$X$46,0)</f>
        <v>0</v>
      </c>
      <c r="Z94" s="94"/>
      <c r="AA94" s="95">
        <f>IF(Z94=$Z$45,$Z$46,0)</f>
        <v>0</v>
      </c>
      <c r="AB94" s="94"/>
      <c r="AC94" s="95">
        <f>IF(AB94=$AB$45,$AB$46,0)</f>
        <v>0</v>
      </c>
      <c r="AD94" s="94"/>
      <c r="AE94" s="95">
        <f>IF(AD94=$AD$45,$AD$46,0)</f>
        <v>0</v>
      </c>
      <c r="AF94" s="94"/>
      <c r="AG94" s="95">
        <f>IF(AF94=$AF$45,$AF$46,0)</f>
        <v>0</v>
      </c>
      <c r="AH94" s="94"/>
      <c r="AI94" s="95">
        <f>IF(AH94=$AH$45,$AH$46,0)</f>
        <v>0</v>
      </c>
      <c r="AJ94" s="94"/>
      <c r="AK94" s="95">
        <f>IF(AJ94=$AJ$45,$AJ$46,0)</f>
        <v>0</v>
      </c>
      <c r="AL94" s="94"/>
      <c r="AM94" s="95">
        <f>IF(AL94=$AL$45,$AL$46,0)</f>
        <v>0</v>
      </c>
      <c r="AN94" s="94"/>
      <c r="AO94" s="95">
        <f>IF(AN94=$AN$45,$AN$46,0)</f>
        <v>0</v>
      </c>
      <c r="AP94" s="94"/>
      <c r="AQ94" s="95">
        <f>IF(AP94=$AP$45,$AP$46,0)</f>
        <v>0</v>
      </c>
      <c r="AR94" s="94"/>
      <c r="AS94" s="95">
        <f>IF(AR94=$AR$45,$AR$46,0)</f>
        <v>0</v>
      </c>
      <c r="AT94" s="5">
        <f t="shared" si="2"/>
        <v>0</v>
      </c>
      <c r="AU94" s="14">
        <f t="shared" si="3"/>
        <v>0</v>
      </c>
      <c r="AV94" s="99">
        <f t="shared" si="23"/>
        <v>0</v>
      </c>
      <c r="AW94" s="15">
        <f t="shared" si="24"/>
        <v>2</v>
      </c>
      <c r="AX94" s="5">
        <f t="shared" si="25"/>
        <v>0</v>
      </c>
      <c r="AY94" s="79"/>
      <c r="AZ94" s="86"/>
      <c r="BA94" s="86"/>
      <c r="BB94" s="86"/>
      <c r="BC94" s="21"/>
    </row>
    <row r="95" spans="1:55" ht="12.75" customHeight="1" x14ac:dyDescent="0.2">
      <c r="B95" s="9"/>
      <c r="C95" s="198"/>
      <c r="D95" s="198"/>
      <c r="E95" s="27"/>
      <c r="F95" s="122">
        <v>1</v>
      </c>
      <c r="G95" s="123"/>
      <c r="H95" s="122">
        <f>F95+1</f>
        <v>2</v>
      </c>
      <c r="I95" s="122">
        <f t="shared" ref="I95:AS95" si="46">G95+1</f>
        <v>1</v>
      </c>
      <c r="J95" s="122">
        <f t="shared" si="46"/>
        <v>3</v>
      </c>
      <c r="K95" s="122">
        <f t="shared" si="46"/>
        <v>2</v>
      </c>
      <c r="L95" s="122">
        <f t="shared" si="46"/>
        <v>4</v>
      </c>
      <c r="M95" s="122">
        <f t="shared" si="46"/>
        <v>3</v>
      </c>
      <c r="N95" s="122">
        <f t="shared" si="46"/>
        <v>5</v>
      </c>
      <c r="O95" s="122">
        <f t="shared" si="46"/>
        <v>4</v>
      </c>
      <c r="P95" s="122">
        <f t="shared" si="46"/>
        <v>6</v>
      </c>
      <c r="Q95" s="122">
        <f t="shared" si="46"/>
        <v>5</v>
      </c>
      <c r="R95" s="122">
        <f t="shared" si="46"/>
        <v>7</v>
      </c>
      <c r="S95" s="122">
        <f t="shared" si="46"/>
        <v>6</v>
      </c>
      <c r="T95" s="122">
        <f t="shared" si="46"/>
        <v>8</v>
      </c>
      <c r="U95" s="122">
        <f t="shared" si="46"/>
        <v>7</v>
      </c>
      <c r="V95" s="122">
        <f t="shared" si="46"/>
        <v>9</v>
      </c>
      <c r="W95" s="122">
        <f t="shared" si="46"/>
        <v>8</v>
      </c>
      <c r="X95" s="122">
        <f t="shared" si="46"/>
        <v>10</v>
      </c>
      <c r="Y95" s="122">
        <f t="shared" si="46"/>
        <v>9</v>
      </c>
      <c r="Z95" s="122">
        <f t="shared" si="46"/>
        <v>11</v>
      </c>
      <c r="AA95" s="122">
        <f t="shared" si="46"/>
        <v>10</v>
      </c>
      <c r="AB95" s="122">
        <f t="shared" si="46"/>
        <v>12</v>
      </c>
      <c r="AC95" s="122">
        <f t="shared" si="46"/>
        <v>11</v>
      </c>
      <c r="AD95" s="122">
        <f t="shared" si="46"/>
        <v>13</v>
      </c>
      <c r="AE95" s="122">
        <f t="shared" si="46"/>
        <v>12</v>
      </c>
      <c r="AF95" s="122">
        <f t="shared" si="46"/>
        <v>14</v>
      </c>
      <c r="AG95" s="122">
        <f t="shared" si="46"/>
        <v>13</v>
      </c>
      <c r="AH95" s="122">
        <f t="shared" si="46"/>
        <v>15</v>
      </c>
      <c r="AI95" s="122">
        <f t="shared" si="46"/>
        <v>14</v>
      </c>
      <c r="AJ95" s="122">
        <f t="shared" si="46"/>
        <v>16</v>
      </c>
      <c r="AK95" s="122">
        <f t="shared" si="46"/>
        <v>15</v>
      </c>
      <c r="AL95" s="122">
        <f t="shared" si="46"/>
        <v>17</v>
      </c>
      <c r="AM95" s="122">
        <f t="shared" si="46"/>
        <v>16</v>
      </c>
      <c r="AN95" s="122">
        <f t="shared" si="46"/>
        <v>18</v>
      </c>
      <c r="AO95" s="122">
        <f t="shared" si="46"/>
        <v>17</v>
      </c>
      <c r="AP95" s="122">
        <f t="shared" si="46"/>
        <v>19</v>
      </c>
      <c r="AQ95" s="122">
        <f t="shared" si="46"/>
        <v>18</v>
      </c>
      <c r="AR95" s="122">
        <f t="shared" si="46"/>
        <v>20</v>
      </c>
      <c r="AS95" s="27">
        <f t="shared" si="46"/>
        <v>19</v>
      </c>
      <c r="AT95" s="9"/>
      <c r="AU95" s="13"/>
      <c r="AV95" s="13"/>
      <c r="AW95" s="13"/>
      <c r="AX95" s="9"/>
      <c r="AY95" s="21"/>
      <c r="AZ95" s="21"/>
      <c r="BA95" s="21"/>
      <c r="BB95" s="21"/>
    </row>
    <row r="96" spans="1:55" ht="12.75" customHeight="1" x14ac:dyDescent="0.2">
      <c r="B96" s="3"/>
      <c r="C96" s="146" t="s">
        <v>3</v>
      </c>
      <c r="D96" s="199"/>
      <c r="E96" s="147"/>
      <c r="F96" s="16">
        <f>SUMIF($E$48:$E$94,"=P",G48:G94)</f>
        <v>0</v>
      </c>
      <c r="G96" s="37"/>
      <c r="H96" s="16">
        <f>SUMIF($E$48:$E$94,"=P",I48:I94)</f>
        <v>0</v>
      </c>
      <c r="I96" s="16"/>
      <c r="J96" s="16">
        <f>SUMIF($E$48:$E$94,"=P",K48:K94)</f>
        <v>0</v>
      </c>
      <c r="K96" s="16"/>
      <c r="L96" s="16">
        <f>SUMIF($E$48:$E$94,"=P",M48:M94)</f>
        <v>0</v>
      </c>
      <c r="M96" s="16"/>
      <c r="N96" s="16">
        <f>SUMIF($E$48:$E$94,"=P",O48:O94)</f>
        <v>0</v>
      </c>
      <c r="O96" s="16"/>
      <c r="P96" s="16">
        <f>SUMIF($E$48:$E$94,"=P",Q48:Q94)</f>
        <v>0</v>
      </c>
      <c r="Q96" s="16"/>
      <c r="R96" s="16">
        <f>SUMIF($E$48:$E$94,"=P",S48:S94)</f>
        <v>0</v>
      </c>
      <c r="S96" s="16"/>
      <c r="T96" s="16">
        <f>SUMIF($E$48:$E$94,"=P",U48:U94)</f>
        <v>0</v>
      </c>
      <c r="U96" s="16"/>
      <c r="V96" s="16">
        <f>SUMIF($E$48:$E$94,"=P",W48:W94)</f>
        <v>0</v>
      </c>
      <c r="W96" s="16"/>
      <c r="X96" s="16">
        <f>SUMIF($E$48:$E$94,"=P",Y48:Y94)</f>
        <v>0</v>
      </c>
      <c r="Y96" s="16"/>
      <c r="Z96" s="16">
        <f>SUMIF($E$48:$E$94,"=P",AA48:AA94)</f>
        <v>0</v>
      </c>
      <c r="AA96" s="16"/>
      <c r="AB96" s="16">
        <f>SUMIF($E$48:$E$94,"=P",AC48:AC94)</f>
        <v>0</v>
      </c>
      <c r="AC96" s="16"/>
      <c r="AD96" s="16">
        <f>SUMIF($E$48:$E$94,"=P",AE48:AE94)</f>
        <v>0</v>
      </c>
      <c r="AE96" s="16"/>
      <c r="AF96" s="16">
        <f>SUMIF($E$48:$E$94,"=P",AG48:AG94)</f>
        <v>0</v>
      </c>
      <c r="AG96" s="16"/>
      <c r="AH96" s="16">
        <f>SUMIF($E$48:$E$94,"=P",AI48:AI94)</f>
        <v>0</v>
      </c>
      <c r="AI96" s="16"/>
      <c r="AJ96" s="16">
        <f>SUMIF($E$48:$E$94,"=P",AK48:AK94)</f>
        <v>0</v>
      </c>
      <c r="AK96" s="16"/>
      <c r="AL96" s="16">
        <f>SUMIF($E$48:$E$94,"=P",AM48:AM94)</f>
        <v>0</v>
      </c>
      <c r="AM96" s="16"/>
      <c r="AN96" s="16">
        <f>SUMIF($E$48:$E$94,"=P",AO48:AO94)</f>
        <v>0</v>
      </c>
      <c r="AO96" s="16"/>
      <c r="AP96" s="16">
        <f>SUMIF($E$48:$E$94,"=P",AQ48:AQ94)</f>
        <v>0</v>
      </c>
      <c r="AQ96" s="16"/>
      <c r="AR96" s="16">
        <f>SUMIF($E$48:$E$94,"=P",AS48:AS94)</f>
        <v>0</v>
      </c>
      <c r="AS96" s="16"/>
      <c r="AT96" s="6"/>
      <c r="AU96" s="17" t="s">
        <v>19</v>
      </c>
      <c r="AV96" s="17"/>
      <c r="AW96" s="17" t="s">
        <v>5</v>
      </c>
      <c r="AX96" s="8"/>
      <c r="AY96" s="21"/>
      <c r="AZ96" s="21"/>
      <c r="BA96" s="21"/>
      <c r="BB96" s="21"/>
    </row>
    <row r="97" spans="2:55" ht="12.75" customHeight="1" x14ac:dyDescent="0.2">
      <c r="B97" s="3"/>
      <c r="C97" s="200" t="s">
        <v>38</v>
      </c>
      <c r="D97" s="200"/>
      <c r="E97" s="200"/>
      <c r="F97" s="14" t="e">
        <f>(F96*100)/(C18*F11)</f>
        <v>#DIV/0!</v>
      </c>
      <c r="G97" s="65"/>
      <c r="H97" s="14" t="e">
        <f>(H96*100)/(C19*F11)</f>
        <v>#DIV/0!</v>
      </c>
      <c r="I97" s="14"/>
      <c r="J97" s="14" t="e">
        <f>(J96*100)/(C20*F11)</f>
        <v>#DIV/0!</v>
      </c>
      <c r="K97" s="14"/>
      <c r="L97" s="14" t="e">
        <f>(L96*100)/(C21*F11)</f>
        <v>#DIV/0!</v>
      </c>
      <c r="M97" s="14"/>
      <c r="N97" s="14" t="e">
        <f>(N96*100)/(C22*F11)</f>
        <v>#DIV/0!</v>
      </c>
      <c r="O97" s="14"/>
      <c r="P97" s="14" t="e">
        <f>(P96*100)/(C23*F11)</f>
        <v>#DIV/0!</v>
      </c>
      <c r="Q97" s="14"/>
      <c r="R97" s="14" t="e">
        <f>(R96*100)/(C24*F11)</f>
        <v>#DIV/0!</v>
      </c>
      <c r="S97" s="14"/>
      <c r="T97" s="14" t="e">
        <f>(T96*100)/(C25*F11)</f>
        <v>#DIV/0!</v>
      </c>
      <c r="U97" s="14"/>
      <c r="V97" s="14" t="e">
        <f>(V96*100)/(C26*F11)</f>
        <v>#DIV/0!</v>
      </c>
      <c r="W97" s="14"/>
      <c r="X97" s="14" t="e">
        <f>(X96*100)/(C27*F11)</f>
        <v>#DIV/0!</v>
      </c>
      <c r="Y97" s="14"/>
      <c r="Z97" s="14" t="e">
        <f>(Z96*100)/(C28*F11)</f>
        <v>#DIV/0!</v>
      </c>
      <c r="AA97" s="14"/>
      <c r="AB97" s="14" t="e">
        <f>(AB96*100)/(C29*F11)</f>
        <v>#DIV/0!</v>
      </c>
      <c r="AC97" s="14"/>
      <c r="AD97" s="14" t="e">
        <f>(AD96*100)/(C30*F11)</f>
        <v>#DIV/0!</v>
      </c>
      <c r="AE97" s="14"/>
      <c r="AF97" s="14" t="e">
        <f>(AF96*100)/(C31*F11)</f>
        <v>#DIV/0!</v>
      </c>
      <c r="AG97" s="14"/>
      <c r="AH97" s="14" t="e">
        <f>(AH96*100)/(C32*F11)</f>
        <v>#DIV/0!</v>
      </c>
      <c r="AI97" s="15"/>
      <c r="AJ97" s="14" t="e">
        <f>(AJ96*100)/(C33*F11)</f>
        <v>#DIV/0!</v>
      </c>
      <c r="AK97" s="15"/>
      <c r="AL97" s="14" t="e">
        <f>(AL96*100)/(C34*F11)</f>
        <v>#DIV/0!</v>
      </c>
      <c r="AM97" s="15"/>
      <c r="AN97" s="14" t="e">
        <f>(AN96*100)/(C35*F11)</f>
        <v>#DIV/0!</v>
      </c>
      <c r="AO97" s="15"/>
      <c r="AP97" s="14" t="e">
        <f>(AP96*100)/(C36*F11)</f>
        <v>#DIV/0!</v>
      </c>
      <c r="AQ97" s="15"/>
      <c r="AR97" s="14" t="e">
        <f>(AR96*100)/(C37*F11)</f>
        <v>#DIV/0!</v>
      </c>
      <c r="AS97" s="15"/>
      <c r="AT97" s="6"/>
      <c r="AU97" s="18" t="e">
        <f>SUM(AU48:AU94)/COUNTIF(AU48:AU94,"&gt;0")</f>
        <v>#DIV/0!</v>
      </c>
      <c r="AV97" s="18"/>
      <c r="AW97" s="19" t="e">
        <f>SUMIF($E$48:$E$94,"=P",$AW$48:$AW$94)/COUNTIF($E$48:$E$94,"=P")</f>
        <v>#DIV/0!</v>
      </c>
      <c r="AX97" s="8"/>
      <c r="AY97" s="21"/>
      <c r="AZ97" s="21"/>
      <c r="BA97" s="21"/>
      <c r="BB97" s="21"/>
    </row>
    <row r="98" spans="2:55" s="53" customFormat="1" ht="12.75" customHeight="1" x14ac:dyDescent="0.2">
      <c r="C98" s="178"/>
      <c r="D98" s="179"/>
      <c r="E98" s="179"/>
      <c r="F98" s="54"/>
      <c r="G98" s="21"/>
      <c r="H98" s="21"/>
      <c r="I98" s="21"/>
      <c r="J98" s="21"/>
      <c r="K98" s="21"/>
      <c r="L98" s="21"/>
      <c r="M98" s="52"/>
      <c r="N98" s="176"/>
      <c r="O98" s="177"/>
      <c r="P98" s="177"/>
      <c r="Q98" s="177"/>
      <c r="R98" s="177"/>
      <c r="S98" s="52"/>
      <c r="T98" s="55"/>
      <c r="U98" s="52"/>
      <c r="V98" s="176"/>
      <c r="W98" s="177"/>
      <c r="X98" s="177"/>
      <c r="Y98" s="177"/>
      <c r="Z98" s="177"/>
      <c r="AA98" s="52"/>
      <c r="AB98" s="55"/>
      <c r="AC98" s="21"/>
      <c r="AD98" s="21"/>
      <c r="AE98" s="21"/>
      <c r="AF98" s="52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U98" s="21"/>
      <c r="AV98" s="21"/>
      <c r="AW98" s="21"/>
      <c r="AY98" s="85"/>
      <c r="AZ98" s="85"/>
      <c r="BA98" s="85"/>
      <c r="BB98" s="85"/>
      <c r="BC98" s="85"/>
    </row>
    <row r="99" spans="2:55" s="53" customFormat="1" ht="12.75" customHeight="1" x14ac:dyDescent="0.2">
      <c r="C99" s="148" t="s">
        <v>37</v>
      </c>
      <c r="D99" s="149"/>
      <c r="E99" s="150"/>
      <c r="F99" s="70" t="e">
        <f>AVERAGE(F97)</f>
        <v>#DIV/0!</v>
      </c>
      <c r="G99" s="71"/>
      <c r="H99" s="70" t="e">
        <f>AVERAGE(H97)</f>
        <v>#DIV/0!</v>
      </c>
      <c r="I99" s="70"/>
      <c r="J99" s="70" t="e">
        <f>AVERAGE(J97,T97)</f>
        <v>#DIV/0!</v>
      </c>
      <c r="K99" s="70"/>
      <c r="L99" s="70" t="e">
        <f>AVERAGE(L97,N97,V97)</f>
        <v>#DIV/0!</v>
      </c>
      <c r="M99" s="72"/>
      <c r="N99" s="70" t="e">
        <f>AVERAGE(X97)</f>
        <v>#DIV/0!</v>
      </c>
      <c r="O99" s="76"/>
      <c r="P99" s="70" t="e">
        <f>AVERAGE(Z97)</f>
        <v>#DIV/0!</v>
      </c>
      <c r="Q99" s="77"/>
      <c r="R99" s="70" t="e">
        <f>AVERAGE(AB97)</f>
        <v>#DIV/0!</v>
      </c>
      <c r="S99" s="77"/>
      <c r="T99" s="70" t="e">
        <f>AVERAGE(AD97)</f>
        <v>#DIV/0!</v>
      </c>
      <c r="U99" s="77"/>
      <c r="V99" s="70" t="e">
        <f>AVERAGE(AF97)</f>
        <v>#DIV/0!</v>
      </c>
      <c r="W99" s="90"/>
      <c r="X99" s="91" t="e">
        <f>AVERAGE(AH97)</f>
        <v>#DIV/0!</v>
      </c>
      <c r="Y99" s="92"/>
      <c r="Z99" s="91" t="e">
        <f>AVERAGE(AJ97)</f>
        <v>#DIV/0!</v>
      </c>
      <c r="AA99" s="92"/>
      <c r="AB99" s="91" t="e">
        <f>AVERAGE(AL97)</f>
        <v>#DIV/0!</v>
      </c>
      <c r="AC99" s="92"/>
      <c r="AD99" s="91" t="e">
        <f>AVERAGE(AN97)</f>
        <v>#DIV/0!</v>
      </c>
      <c r="AE99"/>
      <c r="AF99" s="93" t="e">
        <f>AVERAGE(AP97)</f>
        <v>#DIV/0!</v>
      </c>
      <c r="AG99" s="93"/>
      <c r="AH99" s="93" t="e">
        <f>AVERAGE(AR97)</f>
        <v>#DIV/0!</v>
      </c>
      <c r="AI99" s="117"/>
      <c r="AJ99" s="109"/>
      <c r="AK99" s="109"/>
      <c r="AL99" s="109"/>
      <c r="AM99" s="109"/>
      <c r="AN99" s="109"/>
      <c r="AO99" s="21"/>
      <c r="AP99" s="21"/>
      <c r="AQ99" s="21"/>
      <c r="AR99" s="21"/>
      <c r="AS99" s="21"/>
      <c r="AU99" s="21"/>
      <c r="AV99" s="21"/>
      <c r="AW99" s="21"/>
      <c r="AY99" s="85"/>
      <c r="AZ99" s="85"/>
      <c r="BA99" s="85"/>
      <c r="BB99" s="85"/>
      <c r="BC99" s="85"/>
    </row>
    <row r="100" spans="2:55" s="53" customFormat="1" ht="12.75" customHeight="1" x14ac:dyDescent="0.2">
      <c r="C100" s="96"/>
      <c r="D100" s="21"/>
      <c r="E100" s="21"/>
      <c r="F100" s="54"/>
      <c r="G100" s="21"/>
      <c r="H100" s="21"/>
      <c r="I100" s="21"/>
      <c r="J100" s="21"/>
      <c r="K100" s="21"/>
      <c r="L100" s="21"/>
      <c r="M100" s="52"/>
      <c r="N100" s="55"/>
      <c r="O100" s="52"/>
      <c r="P100" s="52"/>
      <c r="Q100" s="52"/>
      <c r="R100" s="52"/>
      <c r="S100" s="52"/>
      <c r="T100" s="55"/>
      <c r="U100" s="52"/>
      <c r="V100" s="55"/>
      <c r="W100" s="52"/>
      <c r="X100" s="52"/>
      <c r="Y100" s="52"/>
      <c r="Z100" s="52"/>
      <c r="AA100" s="52"/>
      <c r="AB100" s="55"/>
      <c r="AC100" s="21"/>
      <c r="AD100" s="21"/>
      <c r="AE100" s="21"/>
      <c r="AF100" s="52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U100" s="21"/>
      <c r="AV100" s="21"/>
      <c r="AW100" s="21"/>
      <c r="AY100" s="85"/>
      <c r="AZ100" s="85"/>
      <c r="BA100" s="85"/>
      <c r="BB100" s="85"/>
      <c r="BC100" s="85"/>
    </row>
    <row r="101" spans="2:55" ht="12.75" customHeight="1" x14ac:dyDescent="0.2">
      <c r="C101" s="148" t="s">
        <v>28</v>
      </c>
      <c r="D101" s="149"/>
      <c r="E101" s="150"/>
      <c r="F101" s="70" t="e">
        <f>AVERAGE(F97,R97,AF97)</f>
        <v>#DIV/0!</v>
      </c>
      <c r="G101" s="71"/>
      <c r="H101" s="70" t="e">
        <f>AVERAGE(H97:J97,L97,V97,AB97)</f>
        <v>#DIV/0!</v>
      </c>
      <c r="I101" s="70"/>
      <c r="J101" s="70" t="e">
        <f>AVERAGE(N97,T97,AD97,AJ97,AL97,AN97,AP97)</f>
        <v>#DIV/0!</v>
      </c>
      <c r="K101" s="70"/>
      <c r="L101" s="70" t="e">
        <f>AVERAGE(P97,X97,AR97)</f>
        <v>#DIV/0!</v>
      </c>
      <c r="M101" s="72"/>
      <c r="N101" s="70" t="e">
        <f>AVERAGE(Z97,AH97)</f>
        <v>#DIV/0!</v>
      </c>
      <c r="O101" s="78"/>
      <c r="P101" s="77"/>
      <c r="Q101" s="77"/>
      <c r="R101" s="77"/>
      <c r="S101" s="77"/>
      <c r="T101" s="77"/>
      <c r="U101" s="77"/>
      <c r="V101" s="77"/>
      <c r="W101" s="118"/>
      <c r="X101" s="119"/>
      <c r="Y101" s="120"/>
      <c r="Z101" s="119"/>
      <c r="AA101" s="120"/>
      <c r="AB101" s="119"/>
      <c r="AC101" s="120"/>
      <c r="AD101" s="119"/>
      <c r="AE101" s="53"/>
      <c r="AF101" s="109"/>
    </row>
    <row r="102" spans="2:55" ht="12.75" customHeight="1" x14ac:dyDescent="0.2">
      <c r="C102" s="73"/>
      <c r="D102" s="73"/>
      <c r="E102" s="74"/>
      <c r="F102" s="139"/>
      <c r="G102" s="139"/>
      <c r="H102" s="139"/>
      <c r="I102" s="75"/>
      <c r="J102" s="74"/>
      <c r="K102" s="74"/>
      <c r="L102" s="74"/>
      <c r="M102" s="74"/>
      <c r="N102" s="74"/>
      <c r="O102" s="78"/>
      <c r="P102" s="78"/>
      <c r="Q102" s="78"/>
      <c r="R102" s="78"/>
      <c r="S102" s="78"/>
      <c r="T102" s="78"/>
      <c r="U102" s="78"/>
      <c r="V102" s="78"/>
      <c r="W102" s="69"/>
      <c r="X102" s="69"/>
    </row>
    <row r="103" spans="2:55" ht="12.75" customHeight="1" x14ac:dyDescent="0.2">
      <c r="C103" s="148" t="s">
        <v>35</v>
      </c>
      <c r="D103" s="149"/>
      <c r="E103" s="150"/>
      <c r="F103" s="70" t="e">
        <f>AVERAGE(F97,H97,R97,Z97,AB97,AH97,AN97,AP97)</f>
        <v>#DIV/0!</v>
      </c>
      <c r="G103" s="71"/>
      <c r="H103" s="70" t="e">
        <f>AVERAGE(J97,AF97)</f>
        <v>#DIV/0!</v>
      </c>
      <c r="I103" s="70"/>
      <c r="J103" s="70" t="e">
        <f>AVERAGE(L97,N97,T97,V97,AD97,AL97)</f>
        <v>#DIV/0!</v>
      </c>
      <c r="K103" s="70"/>
      <c r="L103" s="70" t="e">
        <f>AVERAGE(P97,X97,AR97)</f>
        <v>#DIV/0!</v>
      </c>
      <c r="M103" s="72"/>
      <c r="N103" s="70" t="e">
        <f>AVERAGE(AJ97)</f>
        <v>#DIV/0!</v>
      </c>
      <c r="O103" s="78"/>
      <c r="P103" s="77"/>
      <c r="Q103" s="78"/>
      <c r="R103" s="77"/>
      <c r="S103" s="78"/>
      <c r="T103" s="77"/>
      <c r="U103" s="78"/>
      <c r="V103" s="77"/>
      <c r="W103" s="124"/>
      <c r="X103" s="77"/>
      <c r="Y103" s="108"/>
      <c r="Z103" s="109"/>
      <c r="AA103" s="108"/>
      <c r="AB103" s="109"/>
      <c r="AC103" s="53"/>
      <c r="AD103" s="109"/>
    </row>
  </sheetData>
  <sheetProtection password="88B8" sheet="1" scenarios="1" selectLockedCells="1"/>
  <dataConsolidate/>
  <mergeCells count="142">
    <mergeCell ref="N98:R98"/>
    <mergeCell ref="V98:Z98"/>
    <mergeCell ref="C99:E99"/>
    <mergeCell ref="C101:E101"/>
    <mergeCell ref="F102:H102"/>
    <mergeCell ref="C90:D90"/>
    <mergeCell ref="C91:D91"/>
    <mergeCell ref="C92:D92"/>
    <mergeCell ref="C93:D93"/>
    <mergeCell ref="C94:D94"/>
    <mergeCell ref="C95:D95"/>
    <mergeCell ref="C96:E96"/>
    <mergeCell ref="C97:E97"/>
    <mergeCell ref="C103:E103"/>
    <mergeCell ref="C98:E98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BA44:BA47"/>
    <mergeCell ref="BB44:BB47"/>
    <mergeCell ref="C47:D47"/>
    <mergeCell ref="C48:D48"/>
    <mergeCell ref="C49:D49"/>
    <mergeCell ref="C50:D50"/>
    <mergeCell ref="C51:D51"/>
    <mergeCell ref="C52:D52"/>
    <mergeCell ref="C53:D53"/>
    <mergeCell ref="D41:E41"/>
    <mergeCell ref="D42:E42"/>
    <mergeCell ref="F44:AS44"/>
    <mergeCell ref="AT44:AT47"/>
    <mergeCell ref="AU44:AU47"/>
    <mergeCell ref="AV44:AV47"/>
    <mergeCell ref="AW44:AW47"/>
    <mergeCell ref="AX44:AX47"/>
    <mergeCell ref="AZ44:AZ47"/>
    <mergeCell ref="D35:N35"/>
    <mergeCell ref="P35:AV35"/>
    <mergeCell ref="AW35:AX36"/>
    <mergeCell ref="D36:N36"/>
    <mergeCell ref="P36:AV36"/>
    <mergeCell ref="D37:N37"/>
    <mergeCell ref="P37:AV37"/>
    <mergeCell ref="AW37:AX37"/>
    <mergeCell ref="F38:AW38"/>
    <mergeCell ref="AX38:BG38"/>
    <mergeCell ref="D32:N32"/>
    <mergeCell ref="P32:AV32"/>
    <mergeCell ref="AW32:AX32"/>
    <mergeCell ref="D33:N33"/>
    <mergeCell ref="P33:AV33"/>
    <mergeCell ref="AW33:AX33"/>
    <mergeCell ref="D34:N34"/>
    <mergeCell ref="P34:AV34"/>
    <mergeCell ref="AW34:AX34"/>
    <mergeCell ref="D28:N28"/>
    <mergeCell ref="P28:AV28"/>
    <mergeCell ref="AW28:AX29"/>
    <mergeCell ref="D29:N29"/>
    <mergeCell ref="P29:AV29"/>
    <mergeCell ref="D30:N30"/>
    <mergeCell ref="P30:AV30"/>
    <mergeCell ref="AW30:AX30"/>
    <mergeCell ref="D31:N31"/>
    <mergeCell ref="P31:AV31"/>
    <mergeCell ref="AW31:AX31"/>
    <mergeCell ref="D24:N24"/>
    <mergeCell ref="P24:AV24"/>
    <mergeCell ref="AW24:AX24"/>
    <mergeCell ref="D25:N25"/>
    <mergeCell ref="P25:AV25"/>
    <mergeCell ref="AW25:AX26"/>
    <mergeCell ref="D26:N26"/>
    <mergeCell ref="P26:AV26"/>
    <mergeCell ref="D27:N27"/>
    <mergeCell ref="P27:AV27"/>
    <mergeCell ref="AW27:AX27"/>
    <mergeCell ref="D20:N20"/>
    <mergeCell ref="P20:AV20"/>
    <mergeCell ref="AW20:AX20"/>
    <mergeCell ref="D21:N22"/>
    <mergeCell ref="P21:AV21"/>
    <mergeCell ref="AW21:AX22"/>
    <mergeCell ref="P22:AV22"/>
    <mergeCell ref="D23:N23"/>
    <mergeCell ref="P23:AV23"/>
    <mergeCell ref="AW23:AX23"/>
    <mergeCell ref="C11:E11"/>
    <mergeCell ref="F11:H11"/>
    <mergeCell ref="C12:E12"/>
    <mergeCell ref="F12:H12"/>
    <mergeCell ref="B16:D16"/>
    <mergeCell ref="D17:N17"/>
    <mergeCell ref="P17:AV17"/>
    <mergeCell ref="AW17:AX17"/>
    <mergeCell ref="D18:N18"/>
    <mergeCell ref="P18:AV18"/>
    <mergeCell ref="AW18:AX19"/>
    <mergeCell ref="D19:N19"/>
    <mergeCell ref="P19:AV19"/>
    <mergeCell ref="C2:N2"/>
    <mergeCell ref="C3:N3"/>
    <mergeCell ref="C5:N5"/>
    <mergeCell ref="D7:H7"/>
    <mergeCell ref="N7:P7"/>
    <mergeCell ref="D8:H8"/>
    <mergeCell ref="D9:H9"/>
    <mergeCell ref="C10:E10"/>
    <mergeCell ref="F10:H10"/>
  </mergeCells>
  <conditionalFormatting sqref="AW97">
    <cfRule type="cellIs" dxfId="97" priority="7" stopIfTrue="1" operator="greaterThanOrEqual">
      <formula>3.95</formula>
    </cfRule>
    <cfRule type="cellIs" dxfId="96" priority="8" stopIfTrue="1" operator="between">
      <formula>2.05</formula>
      <formula>3.94</formula>
    </cfRule>
    <cfRule type="cellIs" dxfId="95" priority="9" stopIfTrue="1" operator="lessThanOrEqual">
      <formula>2</formula>
    </cfRule>
  </conditionalFormatting>
  <conditionalFormatting sqref="AW48:AW94">
    <cfRule type="cellIs" dxfId="94" priority="4" stopIfTrue="1" operator="greaterThanOrEqual">
      <formula>3.95</formula>
    </cfRule>
    <cfRule type="cellIs" dxfId="93" priority="5" stopIfTrue="1" operator="between">
      <formula>2.05</formula>
      <formula>3.94</formula>
    </cfRule>
    <cfRule type="cellIs" dxfId="92" priority="6" stopIfTrue="1" operator="lessThanOrEqual">
      <formula>2</formula>
    </cfRule>
  </conditionalFormatting>
  <conditionalFormatting sqref="F48:F94">
    <cfRule type="cellIs" dxfId="91" priority="10" stopIfTrue="1" operator="equal">
      <formula>$F$45</formula>
    </cfRule>
    <cfRule type="cellIs" dxfId="90" priority="11" stopIfTrue="1" operator="notEqual">
      <formula>$F$45</formula>
    </cfRule>
  </conditionalFormatting>
  <conditionalFormatting sqref="H48:H94">
    <cfRule type="cellIs" dxfId="89" priority="12" stopIfTrue="1" operator="equal">
      <formula>$H$45</formula>
    </cfRule>
    <cfRule type="cellIs" dxfId="88" priority="13" stopIfTrue="1" operator="notEqual">
      <formula>$H$45</formula>
    </cfRule>
  </conditionalFormatting>
  <conditionalFormatting sqref="J48:J94">
    <cfRule type="cellIs" dxfId="87" priority="14" stopIfTrue="1" operator="equal">
      <formula>$J$45</formula>
    </cfRule>
    <cfRule type="cellIs" dxfId="86" priority="15" stopIfTrue="1" operator="notEqual">
      <formula>$J$45</formula>
    </cfRule>
  </conditionalFormatting>
  <conditionalFormatting sqref="L48:L94">
    <cfRule type="cellIs" dxfId="85" priority="16" stopIfTrue="1" operator="equal">
      <formula>$L$45</formula>
    </cfRule>
    <cfRule type="cellIs" dxfId="84" priority="17" stopIfTrue="1" operator="notEqual">
      <formula>$L$45</formula>
    </cfRule>
  </conditionalFormatting>
  <conditionalFormatting sqref="N48:N94">
    <cfRule type="cellIs" dxfId="83" priority="18" stopIfTrue="1" operator="equal">
      <formula>$N$45</formula>
    </cfRule>
    <cfRule type="cellIs" dxfId="82" priority="19" stopIfTrue="1" operator="notEqual">
      <formula>$N$45</formula>
    </cfRule>
  </conditionalFormatting>
  <conditionalFormatting sqref="P48:P94">
    <cfRule type="cellIs" dxfId="81" priority="20" stopIfTrue="1" operator="notEqual">
      <formula>$P$45</formula>
    </cfRule>
    <cfRule type="cellIs" dxfId="80" priority="21" stopIfTrue="1" operator="equal">
      <formula>$P$45</formula>
    </cfRule>
  </conditionalFormatting>
  <conditionalFormatting sqref="R48:R94">
    <cfRule type="cellIs" dxfId="79" priority="22" stopIfTrue="1" operator="equal">
      <formula>$R$45</formula>
    </cfRule>
    <cfRule type="cellIs" dxfId="78" priority="23" stopIfTrue="1" operator="notEqual">
      <formula>$R$45</formula>
    </cfRule>
  </conditionalFormatting>
  <conditionalFormatting sqref="T48:T94">
    <cfRule type="cellIs" dxfId="77" priority="24" stopIfTrue="1" operator="equal">
      <formula>$T$45</formula>
    </cfRule>
    <cfRule type="cellIs" dxfId="76" priority="25" stopIfTrue="1" operator="notEqual">
      <formula>$T$45</formula>
    </cfRule>
  </conditionalFormatting>
  <conditionalFormatting sqref="V48:V94">
    <cfRule type="cellIs" dxfId="75" priority="26" stopIfTrue="1" operator="equal">
      <formula>$V$45</formula>
    </cfRule>
    <cfRule type="cellIs" dxfId="74" priority="27" stopIfTrue="1" operator="notEqual">
      <formula>$V$45</formula>
    </cfRule>
  </conditionalFormatting>
  <conditionalFormatting sqref="X48:X94">
    <cfRule type="cellIs" dxfId="73" priority="28" stopIfTrue="1" operator="equal">
      <formula>$X$45</formula>
    </cfRule>
    <cfRule type="cellIs" dxfId="72" priority="29" stopIfTrue="1" operator="notEqual">
      <formula>$X$45</formula>
    </cfRule>
  </conditionalFormatting>
  <conditionalFormatting sqref="Z48:Z94">
    <cfRule type="cellIs" dxfId="71" priority="30" stopIfTrue="1" operator="equal">
      <formula>$Z$45</formula>
    </cfRule>
    <cfRule type="cellIs" dxfId="70" priority="31" stopIfTrue="1" operator="notEqual">
      <formula>$Z$45</formula>
    </cfRule>
  </conditionalFormatting>
  <conditionalFormatting sqref="AB48:AB94">
    <cfRule type="cellIs" dxfId="69" priority="32" stopIfTrue="1" operator="equal">
      <formula>$AB$45</formula>
    </cfRule>
    <cfRule type="cellIs" dxfId="68" priority="33" stopIfTrue="1" operator="notEqual">
      <formula>$AB$45</formula>
    </cfRule>
  </conditionalFormatting>
  <conditionalFormatting sqref="AD48:AD94">
    <cfRule type="cellIs" dxfId="67" priority="34" stopIfTrue="1" operator="equal">
      <formula>$AD$45</formula>
    </cfRule>
    <cfRule type="cellIs" dxfId="66" priority="35" stopIfTrue="1" operator="notEqual">
      <formula>$AD$45</formula>
    </cfRule>
  </conditionalFormatting>
  <conditionalFormatting sqref="AF48:AF94">
    <cfRule type="cellIs" dxfId="65" priority="36" stopIfTrue="1" operator="equal">
      <formula>$AF$45</formula>
    </cfRule>
    <cfRule type="cellIs" dxfId="64" priority="37" stopIfTrue="1" operator="notEqual">
      <formula>$AF$45</formula>
    </cfRule>
  </conditionalFormatting>
  <conditionalFormatting sqref="AH48:AH94">
    <cfRule type="cellIs" dxfId="63" priority="38" stopIfTrue="1" operator="equal">
      <formula>$AH$45</formula>
    </cfRule>
    <cfRule type="cellIs" dxfId="62" priority="39" stopIfTrue="1" operator="notEqual">
      <formula>$AH$45</formula>
    </cfRule>
  </conditionalFormatting>
  <conditionalFormatting sqref="AJ48:AJ94">
    <cfRule type="cellIs" dxfId="61" priority="40" stopIfTrue="1" operator="equal">
      <formula>$AJ$45</formula>
    </cfRule>
    <cfRule type="cellIs" dxfId="60" priority="41" stopIfTrue="1" operator="notEqual">
      <formula>$AJ$45</formula>
    </cfRule>
  </conditionalFormatting>
  <conditionalFormatting sqref="AL48:AL94">
    <cfRule type="cellIs" dxfId="59" priority="42" stopIfTrue="1" operator="equal">
      <formula>$AL$45</formula>
    </cfRule>
    <cfRule type="cellIs" dxfId="58" priority="43" stopIfTrue="1" operator="notEqual">
      <formula>$AL$45</formula>
    </cfRule>
  </conditionalFormatting>
  <conditionalFormatting sqref="AN48:AN94">
    <cfRule type="cellIs" dxfId="57" priority="44" stopIfTrue="1" operator="equal">
      <formula>$AN$45</formula>
    </cfRule>
    <cfRule type="cellIs" dxfId="56" priority="45" stopIfTrue="1" operator="notEqual">
      <formula>$AN$45</formula>
    </cfRule>
  </conditionalFormatting>
  <conditionalFormatting sqref="AP48:AP94">
    <cfRule type="cellIs" dxfId="55" priority="46" stopIfTrue="1" operator="equal">
      <formula>$AP$45</formula>
    </cfRule>
    <cfRule type="cellIs" dxfId="54" priority="47" stopIfTrue="1" operator="notEqual">
      <formula>$AP$45</formula>
    </cfRule>
  </conditionalFormatting>
  <conditionalFormatting sqref="AR48:AR94">
    <cfRule type="cellIs" dxfId="53" priority="48" stopIfTrue="1" operator="equal">
      <formula>$AR$45</formula>
    </cfRule>
    <cfRule type="cellIs" dxfId="52" priority="49" stopIfTrue="1" operator="notEqual">
      <formula>$AR$45</formula>
    </cfRule>
  </conditionalFormatting>
  <conditionalFormatting sqref="AV48:AV94">
    <cfRule type="cellIs" dxfId="51" priority="1" stopIfTrue="1" operator="lessThan">
      <formula>13.8</formula>
    </cfRule>
    <cfRule type="cellIs" dxfId="50" priority="2" stopIfTrue="1" operator="greaterThanOrEqual">
      <formula>250</formula>
    </cfRule>
    <cfRule type="cellIs" dxfId="49" priority="3" stopIfTrue="1" operator="lessThan">
      <formula>250</formula>
    </cfRule>
  </conditionalFormatting>
  <dataValidations count="5">
    <dataValidation type="list" allowBlank="1" showInputMessage="1" showErrorMessage="1" errorTitle="ERROR" error="SOLO SE ADMITEN LAS ALTERNATIVAS: A, B, C y D." sqref="H48:H94 J48:J94 L48:L94 N48:N94 P48:P94 R48:R94 T48:T94 V48:V94 X48:X94 Z48:Z94 AD48:AD94 AB48:AB94 AF48:AF94 AH48:AH94 AJ48:AJ94 AL48:AL94 AN48:AN94 AP48:AP94 AR48:AR94 F48:F94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48:E94">
      <formula1>$BG$14:$BG$15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8:W94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8:K94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Y48:Y94 AA48:AA94">
      <formula1>0</formula1>
      <formula2>2</formula2>
    </dataValidation>
  </dataValidations>
  <hyperlinks>
    <hyperlink ref="C3" r:id="rId1"/>
  </hyperlinks>
  <pageMargins left="0.14000000000000001" right="0.27" top="0.19" bottom="0.2" header="0.16" footer="0.28999999999999998"/>
  <pageSetup paperSize="258" scale="34" orientation="landscape" horizontalDpi="300" verticalDpi="3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indexed="14"/>
    <pageSetUpPr fitToPage="1"/>
  </sheetPr>
  <dimension ref="A2:BV103"/>
  <sheetViews>
    <sheetView showGridLines="0" showRuler="0" view="pageLayout" topLeftCell="B1" zoomScale="80" zoomScaleNormal="80" zoomScalePageLayoutView="80" workbookViewId="0">
      <selection activeCell="D9" sqref="D9:H9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4.85546875" hidden="1" customWidth="1"/>
    <col min="49" max="49" width="8.140625" customWidth="1"/>
    <col min="50" max="50" width="12" customWidth="1"/>
    <col min="51" max="51" width="0.5703125" style="80" customWidth="1"/>
    <col min="52" max="52" width="14.140625" style="80" customWidth="1"/>
    <col min="53" max="53" width="15.5703125" style="80" customWidth="1"/>
    <col min="54" max="54" width="14.140625" style="80" customWidth="1"/>
    <col min="55" max="55" width="0.5703125" style="80" customWidth="1"/>
    <col min="56" max="58" width="17.42578125" customWidth="1"/>
    <col min="59" max="59" width="13.42578125" customWidth="1"/>
    <col min="60" max="60" width="5.5703125" customWidth="1"/>
    <col min="67" max="67" width="5.42578125" customWidth="1"/>
    <col min="68" max="70" width="6.140625" customWidth="1"/>
    <col min="71" max="71" width="3.140625" bestFit="1" customWidth="1"/>
    <col min="72" max="72" width="25" customWidth="1"/>
  </cols>
  <sheetData>
    <row r="2" spans="1:59" ht="12.75" customHeight="1" x14ac:dyDescent="0.2">
      <c r="C2" s="151" t="s">
        <v>23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8"/>
    </row>
    <row r="3" spans="1:59" ht="12.75" customHeight="1" x14ac:dyDescent="0.2">
      <c r="C3" s="195" t="s">
        <v>24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9"/>
    </row>
    <row r="4" spans="1:59" ht="12.75" customHeight="1" x14ac:dyDescent="0.2">
      <c r="C4" s="1"/>
      <c r="D4" s="1"/>
      <c r="E4" s="1"/>
      <c r="F4" s="1"/>
      <c r="G4" s="32"/>
      <c r="H4" s="1"/>
      <c r="I4" s="1"/>
      <c r="J4" s="1"/>
      <c r="K4" s="1"/>
      <c r="L4" s="1"/>
      <c r="M4" s="1"/>
      <c r="N4" s="1"/>
      <c r="O4" s="1"/>
    </row>
    <row r="5" spans="1:59" ht="12.75" customHeight="1" x14ac:dyDescent="0.2">
      <c r="C5" s="197" t="s">
        <v>92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"/>
    </row>
    <row r="6" spans="1:59" ht="12.75" customHeight="1" x14ac:dyDescent="0.2">
      <c r="C6" s="2"/>
      <c r="D6" s="2"/>
      <c r="E6" s="23"/>
      <c r="F6" s="2"/>
      <c r="G6" s="33"/>
      <c r="H6" s="2"/>
      <c r="I6" s="21"/>
      <c r="L6" s="2"/>
      <c r="M6" s="2"/>
      <c r="N6" s="23"/>
      <c r="O6" s="23"/>
      <c r="P6" s="2"/>
      <c r="Q6" s="21"/>
    </row>
    <row r="7" spans="1:59" ht="12.75" customHeight="1" x14ac:dyDescent="0.2">
      <c r="B7" s="3"/>
      <c r="C7" s="4" t="s">
        <v>17</v>
      </c>
      <c r="D7" s="152"/>
      <c r="E7" s="152"/>
      <c r="F7" s="152"/>
      <c r="G7" s="152"/>
      <c r="H7" s="152"/>
      <c r="I7" s="38"/>
      <c r="J7" s="66"/>
      <c r="K7" s="3"/>
      <c r="L7" s="7" t="s">
        <v>22</v>
      </c>
      <c r="M7" s="7"/>
      <c r="N7" s="153"/>
      <c r="O7" s="153"/>
      <c r="P7" s="153"/>
      <c r="Q7" s="40"/>
      <c r="R7" s="21"/>
      <c r="S7" s="21"/>
    </row>
    <row r="8" spans="1:59" ht="12.75" customHeight="1" x14ac:dyDescent="0.2">
      <c r="B8" s="3"/>
      <c r="C8" s="4" t="s">
        <v>1</v>
      </c>
      <c r="D8" s="154" t="s">
        <v>91</v>
      </c>
      <c r="E8" s="154"/>
      <c r="F8" s="154"/>
      <c r="G8" s="154"/>
      <c r="H8" s="154"/>
      <c r="I8" s="57"/>
      <c r="J8" s="87" t="s">
        <v>0</v>
      </c>
      <c r="K8" s="39"/>
      <c r="L8" s="42"/>
      <c r="M8" s="42"/>
      <c r="N8" s="42"/>
      <c r="O8" s="42"/>
      <c r="P8" s="43"/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59" ht="12.75" customHeight="1" x14ac:dyDescent="0.2">
      <c r="B9" s="3"/>
      <c r="C9" s="4" t="s">
        <v>6</v>
      </c>
      <c r="D9" s="155"/>
      <c r="E9" s="156"/>
      <c r="F9" s="156"/>
      <c r="G9" s="156"/>
      <c r="H9" s="157"/>
      <c r="I9" s="58"/>
      <c r="J9" s="87" t="s">
        <v>31</v>
      </c>
      <c r="K9" s="39"/>
      <c r="L9" s="46"/>
      <c r="M9" s="46"/>
      <c r="N9" s="46"/>
      <c r="O9" s="46"/>
      <c r="P9" s="47"/>
      <c r="Q9" s="47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59" ht="12.75" customHeight="1" x14ac:dyDescent="0.2">
      <c r="B10" s="3"/>
      <c r="C10" s="158" t="s">
        <v>11</v>
      </c>
      <c r="D10" s="159"/>
      <c r="E10" s="160"/>
      <c r="F10" s="161"/>
      <c r="G10" s="162"/>
      <c r="H10" s="163"/>
      <c r="I10" s="59"/>
      <c r="J10" s="87" t="s">
        <v>32</v>
      </c>
      <c r="K10" s="39"/>
      <c r="L10" s="46"/>
      <c r="M10" s="46"/>
      <c r="N10" s="46"/>
      <c r="O10" s="46"/>
      <c r="P10" s="47"/>
      <c r="Q10" s="47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6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59" ht="12.75" customHeight="1" x14ac:dyDescent="0.2">
      <c r="B11" s="3"/>
      <c r="C11" s="158" t="s">
        <v>9</v>
      </c>
      <c r="D11" s="159"/>
      <c r="E11" s="160"/>
      <c r="F11" s="164">
        <f>COUNTIF(E48:E94,"=P")</f>
        <v>0</v>
      </c>
      <c r="G11" s="165"/>
      <c r="H11" s="166"/>
      <c r="I11" s="60"/>
      <c r="J11" s="87" t="s">
        <v>33</v>
      </c>
      <c r="K11" s="39"/>
      <c r="L11" s="46"/>
      <c r="M11" s="46"/>
      <c r="N11" s="46"/>
      <c r="O11" s="46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81"/>
      <c r="AZ11" s="81"/>
      <c r="BA11" s="81"/>
      <c r="BB11" s="81"/>
    </row>
    <row r="12" spans="1:59" ht="12.75" customHeight="1" x14ac:dyDescent="0.2">
      <c r="B12" s="3"/>
      <c r="C12" s="158" t="s">
        <v>15</v>
      </c>
      <c r="D12" s="159"/>
      <c r="E12" s="160"/>
      <c r="F12" s="164">
        <f>COUNTIF(E48:E94,"=a")</f>
        <v>0</v>
      </c>
      <c r="G12" s="165"/>
      <c r="H12" s="166"/>
      <c r="I12" s="60"/>
      <c r="J12" s="68"/>
      <c r="K12" s="39"/>
      <c r="L12" s="46"/>
      <c r="M12" s="46"/>
      <c r="N12" s="46"/>
      <c r="O12" s="4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81"/>
      <c r="AZ12" s="81"/>
      <c r="BA12" s="81"/>
      <c r="BB12" s="81"/>
    </row>
    <row r="13" spans="1:59" ht="12.75" customHeight="1" x14ac:dyDescent="0.2">
      <c r="C13" s="9"/>
      <c r="D13" s="9"/>
      <c r="E13" s="24"/>
      <c r="F13" s="9"/>
      <c r="G13" s="34"/>
      <c r="H13" s="9"/>
      <c r="I13" s="21"/>
      <c r="L13" s="46"/>
      <c r="M13" s="46"/>
      <c r="N13" s="46"/>
      <c r="O13" s="46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6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81"/>
      <c r="AZ13" s="81"/>
      <c r="BA13" s="81"/>
      <c r="BB13" s="81"/>
      <c r="BG13" s="31"/>
    </row>
    <row r="14" spans="1:59" ht="12.75" customHeight="1" x14ac:dyDescent="0.2">
      <c r="BG14" s="61" t="s">
        <v>0</v>
      </c>
    </row>
    <row r="15" spans="1:59" ht="12.75" customHeight="1" x14ac:dyDescent="0.2">
      <c r="B15" s="2"/>
      <c r="C15" s="2"/>
      <c r="D15" s="2"/>
      <c r="BG15" s="61" t="s">
        <v>4</v>
      </c>
    </row>
    <row r="16" spans="1:59" ht="12.75" customHeight="1" x14ac:dyDescent="0.2">
      <c r="A16" s="3"/>
      <c r="B16" s="154" t="s">
        <v>40</v>
      </c>
      <c r="C16" s="154"/>
      <c r="D16" s="154"/>
      <c r="E16" s="26"/>
      <c r="F16" s="2"/>
      <c r="G16" s="33"/>
      <c r="H16" s="2"/>
      <c r="I16" s="2"/>
      <c r="J16" s="2"/>
      <c r="K16" s="2"/>
      <c r="L16" s="2"/>
      <c r="M16" s="2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BG16" s="45"/>
    </row>
    <row r="17" spans="1:54" ht="12.75" customHeight="1" x14ac:dyDescent="0.2">
      <c r="A17" s="3"/>
      <c r="B17" s="10" t="s">
        <v>2</v>
      </c>
      <c r="C17" s="11" t="s">
        <v>14</v>
      </c>
      <c r="D17" s="171" t="s">
        <v>13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49"/>
      <c r="P17" s="168" t="s">
        <v>29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70"/>
      <c r="AW17" s="172" t="s">
        <v>34</v>
      </c>
      <c r="AX17" s="172"/>
      <c r="AY17" s="82"/>
      <c r="AZ17" s="82"/>
      <c r="BA17" s="82"/>
      <c r="BB17" s="82"/>
    </row>
    <row r="18" spans="1:54" ht="12.75" customHeight="1" x14ac:dyDescent="0.2">
      <c r="A18" s="3"/>
      <c r="B18" s="5">
        <v>1</v>
      </c>
      <c r="C18" s="41">
        <v>1</v>
      </c>
      <c r="D18" s="140" t="s">
        <v>42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12"/>
      <c r="P18" s="134" t="s">
        <v>57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6"/>
      <c r="AW18" s="211" t="s">
        <v>73</v>
      </c>
      <c r="AX18" s="212"/>
      <c r="AY18" s="82"/>
      <c r="AZ18" s="82"/>
      <c r="BA18" s="82"/>
      <c r="BB18" s="82"/>
    </row>
    <row r="19" spans="1:54" ht="12" customHeight="1" x14ac:dyDescent="0.2">
      <c r="A19" s="3"/>
      <c r="B19" s="5">
        <f>B18+1</f>
        <v>2</v>
      </c>
      <c r="C19" s="41">
        <v>1</v>
      </c>
      <c r="D19" s="140" t="s">
        <v>43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13"/>
      <c r="P19" s="131" t="s">
        <v>60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3"/>
      <c r="AW19" s="213"/>
      <c r="AX19" s="214"/>
      <c r="AY19" s="82"/>
      <c r="AZ19" s="82"/>
      <c r="BA19" s="82"/>
      <c r="BB19" s="82"/>
    </row>
    <row r="20" spans="1:54" ht="12" customHeight="1" x14ac:dyDescent="0.2">
      <c r="A20" s="3"/>
      <c r="B20" s="5">
        <f t="shared" ref="B20:B37" si="0">B19+1</f>
        <v>3</v>
      </c>
      <c r="C20" s="41">
        <v>1</v>
      </c>
      <c r="D20" s="201" t="s">
        <v>44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3"/>
      <c r="O20" s="113"/>
      <c r="P20" s="131" t="s">
        <v>61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3"/>
      <c r="AW20" s="210" t="s">
        <v>74</v>
      </c>
      <c r="AX20" s="210"/>
      <c r="AY20" s="82"/>
      <c r="AZ20" s="82"/>
      <c r="BA20" s="82"/>
      <c r="BB20" s="82"/>
    </row>
    <row r="21" spans="1:54" ht="12" customHeight="1" x14ac:dyDescent="0.2">
      <c r="A21" s="3"/>
      <c r="B21" s="5">
        <f t="shared" si="0"/>
        <v>4</v>
      </c>
      <c r="C21" s="41">
        <v>1</v>
      </c>
      <c r="D21" s="204" t="s">
        <v>45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114"/>
      <c r="P21" s="131" t="s">
        <v>72</v>
      </c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3"/>
      <c r="AW21" s="211" t="s">
        <v>75</v>
      </c>
      <c r="AX21" s="212"/>
      <c r="AY21" s="82"/>
      <c r="AZ21" s="82"/>
      <c r="BA21" s="82"/>
      <c r="BB21" s="82"/>
    </row>
    <row r="22" spans="1:54" ht="12" customHeight="1" x14ac:dyDescent="0.2">
      <c r="A22" s="3"/>
      <c r="B22" s="5">
        <f t="shared" si="0"/>
        <v>5</v>
      </c>
      <c r="C22" s="41">
        <v>1</v>
      </c>
      <c r="D22" s="207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112"/>
      <c r="P22" s="125" t="s">
        <v>62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AW22" s="213"/>
      <c r="AX22" s="214"/>
      <c r="AY22" s="82"/>
      <c r="AZ22" s="82"/>
      <c r="BA22" s="82"/>
      <c r="BB22" s="82"/>
    </row>
    <row r="23" spans="1:54" ht="12.75" customHeight="1" x14ac:dyDescent="0.2">
      <c r="A23" s="3"/>
      <c r="B23" s="67">
        <f t="shared" si="0"/>
        <v>6</v>
      </c>
      <c r="C23" s="51">
        <v>1</v>
      </c>
      <c r="D23" s="140" t="s">
        <v>46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14"/>
      <c r="P23" s="128" t="s">
        <v>69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30"/>
      <c r="AW23" s="210" t="s">
        <v>76</v>
      </c>
      <c r="AX23" s="210"/>
      <c r="AY23" s="82"/>
      <c r="AZ23" s="82"/>
      <c r="BA23" s="82"/>
      <c r="BB23" s="82"/>
    </row>
    <row r="24" spans="1:54" ht="12.75" customHeight="1" x14ac:dyDescent="0.2">
      <c r="A24" s="3"/>
      <c r="B24" s="67">
        <f t="shared" si="0"/>
        <v>7</v>
      </c>
      <c r="C24" s="51">
        <v>1</v>
      </c>
      <c r="D24" s="140" t="s">
        <v>41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07"/>
      <c r="P24" s="134" t="s">
        <v>58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6"/>
      <c r="AW24" s="210" t="s">
        <v>73</v>
      </c>
      <c r="AX24" s="210"/>
      <c r="AY24" s="83"/>
      <c r="AZ24" s="83"/>
      <c r="BA24" s="83"/>
      <c r="BB24" s="83"/>
    </row>
    <row r="25" spans="1:54" ht="12.75" customHeight="1" x14ac:dyDescent="0.2">
      <c r="A25" s="3"/>
      <c r="B25" s="67">
        <f t="shared" si="0"/>
        <v>8</v>
      </c>
      <c r="C25" s="50">
        <v>1</v>
      </c>
      <c r="D25" s="201" t="s">
        <v>47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3"/>
      <c r="O25" s="107"/>
      <c r="P25" s="125" t="s">
        <v>63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211" t="s">
        <v>75</v>
      </c>
      <c r="AX25" s="212"/>
      <c r="AY25" s="83"/>
      <c r="AZ25" s="83"/>
      <c r="BA25" s="83"/>
      <c r="BB25" s="83"/>
    </row>
    <row r="26" spans="1:54" ht="12.75" customHeight="1" x14ac:dyDescent="0.2">
      <c r="A26" s="3"/>
      <c r="B26" s="88">
        <f t="shared" si="0"/>
        <v>9</v>
      </c>
      <c r="C26" s="89">
        <v>1</v>
      </c>
      <c r="D26" s="143" t="s">
        <v>45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13"/>
      <c r="P26" s="131" t="s">
        <v>72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213"/>
      <c r="AX26" s="214"/>
      <c r="AY26" s="83"/>
      <c r="AZ26" s="83"/>
      <c r="BA26" s="83"/>
      <c r="BB26" s="83"/>
    </row>
    <row r="27" spans="1:54" ht="12.75" customHeight="1" x14ac:dyDescent="0.2">
      <c r="A27" s="3"/>
      <c r="B27" s="67">
        <f t="shared" si="0"/>
        <v>10</v>
      </c>
      <c r="C27" s="51">
        <v>1</v>
      </c>
      <c r="D27" s="140" t="s">
        <v>48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2"/>
      <c r="O27" s="113"/>
      <c r="P27" s="128" t="s">
        <v>70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0"/>
      <c r="AW27" s="210" t="s">
        <v>76</v>
      </c>
      <c r="AX27" s="210"/>
      <c r="AY27" s="83"/>
      <c r="AZ27" s="83"/>
      <c r="BA27" s="83"/>
      <c r="BB27" s="83"/>
    </row>
    <row r="28" spans="1:54" ht="12.75" customHeight="1" x14ac:dyDescent="0.2">
      <c r="A28" s="3"/>
      <c r="B28" s="67">
        <f t="shared" si="0"/>
        <v>11</v>
      </c>
      <c r="C28" s="51">
        <v>1</v>
      </c>
      <c r="D28" s="140" t="s">
        <v>49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14"/>
      <c r="P28" s="131" t="s">
        <v>71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211" t="s">
        <v>78</v>
      </c>
      <c r="AX28" s="212"/>
      <c r="AY28" s="83"/>
      <c r="AZ28" s="83"/>
      <c r="BA28" s="83"/>
      <c r="BB28" s="83"/>
    </row>
    <row r="29" spans="1:54" ht="12.75" customHeight="1" x14ac:dyDescent="0.2">
      <c r="A29" s="3"/>
      <c r="B29" s="67">
        <f t="shared" si="0"/>
        <v>12</v>
      </c>
      <c r="C29" s="51">
        <v>1</v>
      </c>
      <c r="D29" s="140" t="s">
        <v>50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15"/>
      <c r="P29" s="131" t="s">
        <v>81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213"/>
      <c r="AX29" s="214"/>
      <c r="AY29" s="83"/>
      <c r="AZ29" s="83"/>
      <c r="BA29" s="83"/>
      <c r="BB29" s="83"/>
    </row>
    <row r="30" spans="1:54" ht="12.75" customHeight="1" x14ac:dyDescent="0.2">
      <c r="A30" s="3"/>
      <c r="B30" s="67">
        <f t="shared" si="0"/>
        <v>13</v>
      </c>
      <c r="C30" s="51">
        <v>1</v>
      </c>
      <c r="D30" s="140" t="s">
        <v>51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16"/>
      <c r="P30" s="125" t="s">
        <v>64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  <c r="AW30" s="215" t="s">
        <v>75</v>
      </c>
      <c r="AX30" s="216"/>
      <c r="AY30" s="52"/>
      <c r="AZ30" s="52"/>
      <c r="BA30" s="52"/>
      <c r="BB30" s="52"/>
    </row>
    <row r="31" spans="1:54" ht="12.75" customHeight="1" x14ac:dyDescent="0.2">
      <c r="A31" s="3"/>
      <c r="B31" s="67">
        <f t="shared" si="0"/>
        <v>14</v>
      </c>
      <c r="C31" s="51">
        <v>1</v>
      </c>
      <c r="D31" s="140" t="s">
        <v>80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16"/>
      <c r="P31" s="134" t="s">
        <v>59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6"/>
      <c r="AW31" s="210" t="s">
        <v>74</v>
      </c>
      <c r="AX31" s="210"/>
      <c r="AY31" s="52"/>
      <c r="AZ31" s="52"/>
      <c r="BA31" s="52"/>
      <c r="BB31" s="52"/>
    </row>
    <row r="32" spans="1:54" ht="12.75" customHeight="1" x14ac:dyDescent="0.2">
      <c r="A32" s="3"/>
      <c r="B32" s="67">
        <f t="shared" si="0"/>
        <v>15</v>
      </c>
      <c r="C32" s="51">
        <v>1</v>
      </c>
      <c r="D32" s="140" t="s">
        <v>52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116"/>
      <c r="P32" s="131" t="s">
        <v>82</v>
      </c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215" t="s">
        <v>73</v>
      </c>
      <c r="AX32" s="216"/>
      <c r="AY32" s="52"/>
      <c r="AZ32" s="52"/>
      <c r="BA32" s="52"/>
      <c r="BB32" s="52"/>
    </row>
    <row r="33" spans="1:59" ht="12.75" customHeight="1" x14ac:dyDescent="0.2">
      <c r="A33" s="3"/>
      <c r="B33" s="67">
        <f t="shared" si="0"/>
        <v>16</v>
      </c>
      <c r="C33" s="51">
        <v>1</v>
      </c>
      <c r="D33" s="140" t="s">
        <v>53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07"/>
      <c r="P33" s="125" t="s">
        <v>65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7"/>
      <c r="AW33" s="215" t="s">
        <v>77</v>
      </c>
      <c r="AX33" s="216"/>
      <c r="AY33" s="52"/>
      <c r="AZ33" s="52"/>
      <c r="BA33" s="52"/>
      <c r="BB33" s="52"/>
    </row>
    <row r="34" spans="1:59" ht="25.5" customHeight="1" x14ac:dyDescent="0.2">
      <c r="A34" s="3"/>
      <c r="B34" s="67">
        <f t="shared" si="0"/>
        <v>17</v>
      </c>
      <c r="C34" s="51">
        <v>1</v>
      </c>
      <c r="D34" s="140" t="s">
        <v>54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07"/>
      <c r="P34" s="125" t="s">
        <v>66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215" t="s">
        <v>75</v>
      </c>
      <c r="AX34" s="216"/>
      <c r="AY34" s="52"/>
      <c r="AZ34" s="52"/>
      <c r="BA34" s="52"/>
      <c r="BB34" s="52"/>
    </row>
    <row r="35" spans="1:59" ht="12.75" customHeight="1" x14ac:dyDescent="0.2">
      <c r="A35" s="3"/>
      <c r="B35" s="5">
        <f t="shared" si="0"/>
        <v>18</v>
      </c>
      <c r="C35" s="51">
        <v>1</v>
      </c>
      <c r="D35" s="140" t="s">
        <v>55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07"/>
      <c r="P35" s="125" t="s">
        <v>67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  <c r="AW35" s="211" t="s">
        <v>73</v>
      </c>
      <c r="AX35" s="212"/>
      <c r="AY35" s="52"/>
      <c r="AZ35" s="52"/>
      <c r="BA35" s="52"/>
      <c r="BB35" s="52"/>
    </row>
    <row r="36" spans="1:59" ht="12" customHeight="1" x14ac:dyDescent="0.2">
      <c r="A36" s="3"/>
      <c r="B36" s="5">
        <f t="shared" si="0"/>
        <v>19</v>
      </c>
      <c r="C36" s="51">
        <v>1</v>
      </c>
      <c r="D36" s="140" t="s">
        <v>56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2"/>
      <c r="O36" s="107"/>
      <c r="P36" s="125" t="s">
        <v>68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  <c r="AW36" s="213"/>
      <c r="AX36" s="214"/>
      <c r="AY36" s="52"/>
      <c r="AZ36" s="52"/>
      <c r="BA36" s="52"/>
      <c r="BB36" s="52"/>
    </row>
    <row r="37" spans="1:59" ht="12" customHeight="1" x14ac:dyDescent="0.2">
      <c r="A37" s="3"/>
      <c r="B37" s="5">
        <f t="shared" si="0"/>
        <v>20</v>
      </c>
      <c r="C37" s="51">
        <v>1</v>
      </c>
      <c r="D37" s="140" t="s">
        <v>79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07"/>
      <c r="P37" s="128" t="s">
        <v>69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30"/>
      <c r="AW37" s="210" t="s">
        <v>76</v>
      </c>
      <c r="AX37" s="210"/>
      <c r="AY37" s="52"/>
      <c r="AZ37" s="52"/>
      <c r="BA37" s="52"/>
      <c r="BB37" s="52"/>
    </row>
    <row r="38" spans="1:59" ht="12.75" customHeight="1" x14ac:dyDescent="0.2">
      <c r="A38" s="3"/>
      <c r="B38" s="5" t="s">
        <v>20</v>
      </c>
      <c r="C38" s="5">
        <f>SUM(C18:C37)</f>
        <v>20</v>
      </c>
      <c r="D38" s="12"/>
      <c r="E38" s="24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</row>
    <row r="39" spans="1:59" ht="12.75" customHeight="1" x14ac:dyDescent="0.2">
      <c r="B39" s="9"/>
      <c r="C39" s="9"/>
    </row>
    <row r="40" spans="1:59" ht="12.75" customHeight="1" x14ac:dyDescent="0.2">
      <c r="D40" s="2"/>
      <c r="E40" s="23"/>
      <c r="F40" s="101">
        <v>250</v>
      </c>
      <c r="G40" s="102"/>
      <c r="H40" s="103">
        <f>F40/F42</f>
        <v>20.833333333333332</v>
      </c>
    </row>
    <row r="41" spans="1:59" ht="12.75" customHeight="1" x14ac:dyDescent="0.2">
      <c r="C41" s="3"/>
      <c r="D41" s="146" t="s">
        <v>7</v>
      </c>
      <c r="E41" s="147"/>
      <c r="F41" s="5">
        <f>C38</f>
        <v>20</v>
      </c>
      <c r="G41" s="36"/>
      <c r="H41" s="21"/>
      <c r="I41" s="21"/>
    </row>
    <row r="42" spans="1:59" ht="12.75" customHeight="1" x14ac:dyDescent="0.2">
      <c r="C42" s="3"/>
      <c r="D42" s="146" t="s">
        <v>10</v>
      </c>
      <c r="E42" s="147"/>
      <c r="F42" s="5">
        <f>F41*0.6</f>
        <v>12</v>
      </c>
      <c r="G42" s="36"/>
      <c r="H42" s="21"/>
      <c r="I42" s="21"/>
    </row>
    <row r="43" spans="1:59" ht="12.75" customHeight="1" x14ac:dyDescent="0.2">
      <c r="D43" s="9"/>
      <c r="E43" s="24"/>
      <c r="F43" s="13"/>
      <c r="G43" s="33"/>
      <c r="H43" s="2"/>
      <c r="I43" s="2"/>
      <c r="J43" s="2"/>
      <c r="K43" s="2"/>
      <c r="L43" s="2"/>
      <c r="M43" s="2"/>
      <c r="N43" s="23"/>
      <c r="O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1"/>
      <c r="AZ43" s="21"/>
      <c r="BA43" s="21"/>
      <c r="BB43" s="21"/>
    </row>
    <row r="44" spans="1:59" ht="12.75" customHeight="1" x14ac:dyDescent="0.2">
      <c r="B44" s="21"/>
      <c r="C44" s="21"/>
      <c r="D44" s="21"/>
      <c r="E44" s="63"/>
      <c r="F44" s="173" t="s">
        <v>21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83" t="s">
        <v>26</v>
      </c>
      <c r="AU44" s="183" t="s">
        <v>27</v>
      </c>
      <c r="AV44" s="192" t="s">
        <v>36</v>
      </c>
      <c r="AW44" s="180" t="s">
        <v>18</v>
      </c>
      <c r="AX44" s="189" t="s">
        <v>16</v>
      </c>
      <c r="AY44" s="84"/>
      <c r="AZ44" s="186" t="s">
        <v>88</v>
      </c>
      <c r="BA44" s="186" t="s">
        <v>89</v>
      </c>
      <c r="BB44" s="186" t="s">
        <v>90</v>
      </c>
      <c r="BC44" s="8"/>
    </row>
    <row r="45" spans="1:59" ht="12.75" hidden="1" customHeight="1" x14ac:dyDescent="0.2">
      <c r="B45" s="21"/>
      <c r="C45" s="21"/>
      <c r="D45" s="21"/>
      <c r="E45" s="64" t="s">
        <v>30</v>
      </c>
      <c r="F45" s="7" t="s">
        <v>33</v>
      </c>
      <c r="G45" s="7"/>
      <c r="H45" s="7" t="s">
        <v>32</v>
      </c>
      <c r="I45" s="7"/>
      <c r="J45" s="7" t="s">
        <v>33</v>
      </c>
      <c r="K45" s="7"/>
      <c r="L45" s="7" t="s">
        <v>0</v>
      </c>
      <c r="M45" s="7"/>
      <c r="N45" s="7" t="s">
        <v>0</v>
      </c>
      <c r="O45" s="7"/>
      <c r="P45" s="7" t="s">
        <v>32</v>
      </c>
      <c r="Q45" s="7"/>
      <c r="R45" s="7" t="s">
        <v>31</v>
      </c>
      <c r="S45" s="7"/>
      <c r="T45" s="7" t="s">
        <v>31</v>
      </c>
      <c r="U45" s="7"/>
      <c r="V45" s="7" t="s">
        <v>0</v>
      </c>
      <c r="W45" s="7"/>
      <c r="X45" s="7" t="s">
        <v>33</v>
      </c>
      <c r="Y45" s="7"/>
      <c r="Z45" s="7" t="s">
        <v>0</v>
      </c>
      <c r="AA45" s="7"/>
      <c r="AB45" s="7" t="s">
        <v>31</v>
      </c>
      <c r="AC45" s="7"/>
      <c r="AD45" s="7" t="s">
        <v>32</v>
      </c>
      <c r="AE45" s="7"/>
      <c r="AF45" s="7" t="s">
        <v>33</v>
      </c>
      <c r="AG45" s="7"/>
      <c r="AH45" s="7" t="s">
        <v>33</v>
      </c>
      <c r="AI45" s="7"/>
      <c r="AJ45" s="7" t="s">
        <v>32</v>
      </c>
      <c r="AK45" s="7"/>
      <c r="AL45" s="7" t="s">
        <v>31</v>
      </c>
      <c r="AM45" s="7"/>
      <c r="AN45" s="7" t="s">
        <v>0</v>
      </c>
      <c r="AO45" s="7"/>
      <c r="AP45" s="7" t="s">
        <v>33</v>
      </c>
      <c r="AQ45" s="7"/>
      <c r="AR45" s="7" t="s">
        <v>33</v>
      </c>
      <c r="AS45" s="7"/>
      <c r="AT45" s="184"/>
      <c r="AU45" s="184"/>
      <c r="AV45" s="193"/>
      <c r="AW45" s="181"/>
      <c r="AX45" s="190"/>
      <c r="AY45" s="84"/>
      <c r="AZ45" s="187"/>
      <c r="BA45" s="187"/>
      <c r="BB45" s="187"/>
      <c r="BC45" s="8"/>
    </row>
    <row r="46" spans="1:59" ht="12.75" hidden="1" customHeight="1" x14ac:dyDescent="0.2">
      <c r="B46" s="2"/>
      <c r="C46" s="2"/>
      <c r="D46" s="2"/>
      <c r="E46" s="64"/>
      <c r="F46" s="7">
        <v>1</v>
      </c>
      <c r="G46" s="7"/>
      <c r="H46" s="7">
        <v>1</v>
      </c>
      <c r="I46" s="7"/>
      <c r="J46" s="7">
        <v>1</v>
      </c>
      <c r="K46" s="7"/>
      <c r="L46" s="7">
        <v>1</v>
      </c>
      <c r="M46" s="7"/>
      <c r="N46" s="7">
        <v>1</v>
      </c>
      <c r="O46" s="7"/>
      <c r="P46" s="7">
        <v>1</v>
      </c>
      <c r="Q46" s="7"/>
      <c r="R46" s="7">
        <v>1</v>
      </c>
      <c r="S46" s="7"/>
      <c r="T46" s="7">
        <v>1</v>
      </c>
      <c r="U46" s="7"/>
      <c r="V46" s="7">
        <v>1</v>
      </c>
      <c r="W46" s="7"/>
      <c r="X46" s="7">
        <v>1</v>
      </c>
      <c r="Y46" s="7"/>
      <c r="Z46" s="7">
        <v>1</v>
      </c>
      <c r="AA46" s="7"/>
      <c r="AB46" s="7">
        <v>1</v>
      </c>
      <c r="AC46" s="7"/>
      <c r="AD46" s="7">
        <v>1</v>
      </c>
      <c r="AE46" s="7"/>
      <c r="AF46" s="7">
        <v>1</v>
      </c>
      <c r="AG46" s="7"/>
      <c r="AH46" s="7">
        <v>1</v>
      </c>
      <c r="AI46" s="7"/>
      <c r="AJ46" s="7">
        <v>1</v>
      </c>
      <c r="AK46" s="7"/>
      <c r="AL46" s="7">
        <v>1</v>
      </c>
      <c r="AM46" s="7"/>
      <c r="AN46" s="7">
        <v>1</v>
      </c>
      <c r="AO46" s="7"/>
      <c r="AP46" s="7">
        <v>1</v>
      </c>
      <c r="AQ46" s="7"/>
      <c r="AR46" s="7">
        <v>1</v>
      </c>
      <c r="AS46" s="7"/>
      <c r="AT46" s="184"/>
      <c r="AU46" s="184"/>
      <c r="AV46" s="193"/>
      <c r="AW46" s="181"/>
      <c r="AX46" s="190"/>
      <c r="AY46" s="84"/>
      <c r="AZ46" s="187"/>
      <c r="BA46" s="187"/>
      <c r="BB46" s="187"/>
      <c r="BC46" s="8"/>
    </row>
    <row r="47" spans="1:59" ht="38.25" customHeight="1" x14ac:dyDescent="0.2">
      <c r="A47" s="3"/>
      <c r="B47" s="20" t="s">
        <v>8</v>
      </c>
      <c r="C47" s="174" t="s">
        <v>12</v>
      </c>
      <c r="D47" s="174"/>
      <c r="E47" s="56" t="s">
        <v>25</v>
      </c>
      <c r="F47" s="30">
        <v>1</v>
      </c>
      <c r="G47" s="62"/>
      <c r="H47" s="30">
        <v>2</v>
      </c>
      <c r="I47" s="30"/>
      <c r="J47" s="30">
        <v>3</v>
      </c>
      <c r="K47" s="30"/>
      <c r="L47" s="30">
        <v>4</v>
      </c>
      <c r="M47" s="30"/>
      <c r="N47" s="30">
        <v>5</v>
      </c>
      <c r="O47" s="30"/>
      <c r="P47" s="30">
        <v>6</v>
      </c>
      <c r="Q47" s="30"/>
      <c r="R47" s="30">
        <v>7</v>
      </c>
      <c r="S47" s="30"/>
      <c r="T47" s="30">
        <v>8</v>
      </c>
      <c r="U47" s="30"/>
      <c r="V47" s="30">
        <v>9</v>
      </c>
      <c r="W47" s="30"/>
      <c r="X47" s="30">
        <v>10</v>
      </c>
      <c r="Y47" s="30"/>
      <c r="Z47" s="30">
        <v>11</v>
      </c>
      <c r="AA47" s="30"/>
      <c r="AB47" s="30">
        <v>12</v>
      </c>
      <c r="AC47" s="30"/>
      <c r="AD47" s="30">
        <v>13</v>
      </c>
      <c r="AE47" s="30"/>
      <c r="AF47" s="30">
        <v>14</v>
      </c>
      <c r="AG47" s="30"/>
      <c r="AH47" s="30">
        <v>15</v>
      </c>
      <c r="AI47" s="30"/>
      <c r="AJ47" s="30">
        <v>16</v>
      </c>
      <c r="AK47" s="30"/>
      <c r="AL47" s="30">
        <v>17</v>
      </c>
      <c r="AM47" s="30"/>
      <c r="AN47" s="30">
        <v>18</v>
      </c>
      <c r="AO47" s="30"/>
      <c r="AP47" s="30">
        <v>19</v>
      </c>
      <c r="AQ47" s="30"/>
      <c r="AR47" s="30">
        <v>20</v>
      </c>
      <c r="AS47" s="30"/>
      <c r="AT47" s="185"/>
      <c r="AU47" s="185"/>
      <c r="AV47" s="194"/>
      <c r="AW47" s="182"/>
      <c r="AX47" s="191"/>
      <c r="AY47" s="84"/>
      <c r="AZ47" s="188"/>
      <c r="BA47" s="188"/>
      <c r="BB47" s="188"/>
      <c r="BC47" s="8"/>
    </row>
    <row r="48" spans="1:59" ht="12.75" customHeight="1" x14ac:dyDescent="0.2">
      <c r="A48" s="3"/>
      <c r="B48" s="5">
        <v>1</v>
      </c>
      <c r="C48" s="137"/>
      <c r="D48" s="138"/>
      <c r="E48" s="22"/>
      <c r="F48" s="94"/>
      <c r="G48" s="95">
        <f>IF(F48=$F$45,$F$46,0)</f>
        <v>0</v>
      </c>
      <c r="H48" s="94"/>
      <c r="I48" s="95">
        <f>IF(H48=$H$45,$H$46,0)</f>
        <v>0</v>
      </c>
      <c r="J48" s="94"/>
      <c r="K48" s="95">
        <f>IF(J48=$J$45,$J$46,0)</f>
        <v>0</v>
      </c>
      <c r="L48" s="94"/>
      <c r="M48" s="95">
        <f>IF(L48=$L$45,$L$46,0)</f>
        <v>0</v>
      </c>
      <c r="N48" s="94"/>
      <c r="O48" s="95">
        <f>IF(N48=$N$45,$N$46,0)</f>
        <v>0</v>
      </c>
      <c r="P48" s="94"/>
      <c r="Q48" s="95">
        <f>IF(P48=$P$45,$P$46,0)</f>
        <v>0</v>
      </c>
      <c r="R48" s="94"/>
      <c r="S48" s="95">
        <f>IF(R48=$R$45,$R$46,0)</f>
        <v>0</v>
      </c>
      <c r="T48" s="94"/>
      <c r="U48" s="95">
        <f>IF(T48=$T$45,$T$46,0)</f>
        <v>0</v>
      </c>
      <c r="V48" s="94"/>
      <c r="W48" s="95">
        <f>IF(V48=$V$45,$V$46,0)</f>
        <v>0</v>
      </c>
      <c r="X48" s="94"/>
      <c r="Y48" s="95">
        <f>IF(X48=$X$45,$X$46,0)</f>
        <v>0</v>
      </c>
      <c r="Z48" s="94"/>
      <c r="AA48" s="95">
        <f>IF(Z48=$Z$45,$Z$46,0)</f>
        <v>0</v>
      </c>
      <c r="AB48" s="94"/>
      <c r="AC48" s="95">
        <f>IF(AB48=$AB$45,$AB$46,0)</f>
        <v>0</v>
      </c>
      <c r="AD48" s="94"/>
      <c r="AE48" s="95">
        <f>IF(AD48=$AD$45,$AD$46,0)</f>
        <v>0</v>
      </c>
      <c r="AF48" s="94"/>
      <c r="AG48" s="95">
        <f>IF(AF48=$AF$45,$AF$46,0)</f>
        <v>0</v>
      </c>
      <c r="AH48" s="94"/>
      <c r="AI48" s="95">
        <f>IF(AH48=$AH$45,$AH$46,0)</f>
        <v>0</v>
      </c>
      <c r="AJ48" s="94"/>
      <c r="AK48" s="95">
        <f>IF(AJ48=$AJ$45,$AJ$46,0)</f>
        <v>0</v>
      </c>
      <c r="AL48" s="94"/>
      <c r="AM48" s="95">
        <f>IF(AL48=$AL$45,$AL$46,0)</f>
        <v>0</v>
      </c>
      <c r="AN48" s="94"/>
      <c r="AO48" s="95">
        <f>IF(AN48=$AN$45,$AN$46,0)</f>
        <v>0</v>
      </c>
      <c r="AP48" s="94"/>
      <c r="AQ48" s="95">
        <f>IF(AP48=$AP$45,$AP$46,0)</f>
        <v>0</v>
      </c>
      <c r="AR48" s="94"/>
      <c r="AS48" s="95">
        <f t="shared" ref="AS48:AS90" si="1">IF(AR48=$AR$45,$AR$46,0)</f>
        <v>0</v>
      </c>
      <c r="AT48" s="5">
        <f t="shared" ref="AT48:AT94" si="2">IF((E48="P"),SUM(F48:AS48),0)</f>
        <v>0</v>
      </c>
      <c r="AU48" s="14">
        <f t="shared" ref="AU48:AU94" si="3">(AT48*100)/F$41</f>
        <v>0</v>
      </c>
      <c r="AV48" s="100">
        <f>AT48*$H$40</f>
        <v>0</v>
      </c>
      <c r="AW48" s="15">
        <f>IF(AT48&gt;=F$42,0.375*AT48-0.5,0.1666667*AT48+2)</f>
        <v>2</v>
      </c>
      <c r="AX48" s="5">
        <f>IF($E$48:$E$94="P",IF(AND((AU48&lt;50),(AU48&gt;=0)),"INICIAL",IF(AND((AU48&lt;80),(AU48&gt;49)),"INTERMEDIO",IF(AND((AU48&lt;=100),(AU48&gt;79)),"AVANZADO"))),0)</f>
        <v>0</v>
      </c>
      <c r="AY48" s="79"/>
      <c r="AZ48" s="5">
        <f>IF(AU48:AU94&lt;"49",COUNTIF($AX$48:$AX$94,"INICIAL"))</f>
        <v>0</v>
      </c>
      <c r="BA48" s="5">
        <f>COUNTIF($AX$48:$AX$94,"INTERMEDIO")</f>
        <v>0</v>
      </c>
      <c r="BB48" s="5">
        <f>COUNTIF($AX$48:$AX$94,"AVANZADO")</f>
        <v>0</v>
      </c>
      <c r="BC48" s="8"/>
    </row>
    <row r="49" spans="1:74" ht="12.75" customHeight="1" x14ac:dyDescent="0.2">
      <c r="A49" s="3"/>
      <c r="B49" s="5">
        <v>2</v>
      </c>
      <c r="C49" s="137"/>
      <c r="D49" s="138"/>
      <c r="E49" s="22"/>
      <c r="F49" s="94"/>
      <c r="G49" s="95">
        <f t="shared" ref="G49:G68" si="4">IF(F49=$F$45,$F$46,0)</f>
        <v>0</v>
      </c>
      <c r="H49" s="94"/>
      <c r="I49" s="95">
        <f t="shared" ref="I49:I68" si="5">IF(H49=$H$45,$H$46,0)</f>
        <v>0</v>
      </c>
      <c r="J49" s="94"/>
      <c r="K49" s="95">
        <f t="shared" ref="K49:K68" si="6">IF(J49=$J$45,$J$46,0)</f>
        <v>0</v>
      </c>
      <c r="L49" s="94"/>
      <c r="M49" s="95">
        <f t="shared" ref="M49:M68" si="7">IF(L49=$L$45,$L$46,0)</f>
        <v>0</v>
      </c>
      <c r="N49" s="94"/>
      <c r="O49" s="95">
        <f t="shared" ref="O49:O68" si="8">IF(N49=$N$45,$N$46,0)</f>
        <v>0</v>
      </c>
      <c r="P49" s="94"/>
      <c r="Q49" s="95">
        <f t="shared" ref="Q49:Q68" si="9">IF(P49=$P$45,$P$46,0)</f>
        <v>0</v>
      </c>
      <c r="R49" s="94"/>
      <c r="S49" s="95">
        <f t="shared" ref="S49:S68" si="10">IF(R49=$R$45,$R$46,0)</f>
        <v>0</v>
      </c>
      <c r="T49" s="94"/>
      <c r="U49" s="95">
        <f t="shared" ref="U49:U68" si="11">IF(T49=$T$45,$T$46,0)</f>
        <v>0</v>
      </c>
      <c r="V49" s="94"/>
      <c r="W49" s="95">
        <f t="shared" ref="W49:W68" si="12">IF(V49=$V$45,$V$46,0)</f>
        <v>0</v>
      </c>
      <c r="X49" s="94"/>
      <c r="Y49" s="95">
        <f t="shared" ref="Y49:Y68" si="13">IF(X49=$X$45,$X$46,0)</f>
        <v>0</v>
      </c>
      <c r="Z49" s="94"/>
      <c r="AA49" s="95">
        <f t="shared" ref="AA49:AA68" si="14">IF(Z49=$Z$45,$Z$46,0)</f>
        <v>0</v>
      </c>
      <c r="AB49" s="94"/>
      <c r="AC49" s="95">
        <f t="shared" ref="AC49:AC68" si="15">IF(AB49=$AB$45,$AB$46,0)</f>
        <v>0</v>
      </c>
      <c r="AD49" s="94"/>
      <c r="AE49" s="95">
        <f t="shared" ref="AE49:AE68" si="16">IF(AD49=$AD$45,$AD$46,0)</f>
        <v>0</v>
      </c>
      <c r="AF49" s="94"/>
      <c r="AG49" s="95">
        <f t="shared" ref="AG49:AG68" si="17">IF(AF49=$AF$45,$AF$46,0)</f>
        <v>0</v>
      </c>
      <c r="AH49" s="94"/>
      <c r="AI49" s="95">
        <f t="shared" ref="AI49:AI68" si="18">IF(AH49=$AH$45,$AH$46,0)</f>
        <v>0</v>
      </c>
      <c r="AJ49" s="94"/>
      <c r="AK49" s="95">
        <f t="shared" ref="AK49:AK68" si="19">IF(AJ49=$AJ$45,$AJ$46,0)</f>
        <v>0</v>
      </c>
      <c r="AL49" s="94"/>
      <c r="AM49" s="95">
        <f t="shared" ref="AM49:AM68" si="20">IF(AL49=$AL$45,$AL$46,0)</f>
        <v>0</v>
      </c>
      <c r="AN49" s="94"/>
      <c r="AO49" s="95">
        <f t="shared" ref="AO49:AO68" si="21">IF(AN49=$AN$45,$AN$46,0)</f>
        <v>0</v>
      </c>
      <c r="AP49" s="94"/>
      <c r="AQ49" s="95">
        <f t="shared" ref="AQ49:AQ68" si="22">IF(AP49=$AP$45,$AP$46,0)</f>
        <v>0</v>
      </c>
      <c r="AR49" s="94"/>
      <c r="AS49" s="95">
        <f t="shared" si="1"/>
        <v>0</v>
      </c>
      <c r="AT49" s="5">
        <f t="shared" si="2"/>
        <v>0</v>
      </c>
      <c r="AU49" s="14">
        <f t="shared" si="3"/>
        <v>0</v>
      </c>
      <c r="AV49" s="99">
        <f t="shared" ref="AV49:AV94" si="23">AT49*$H$40</f>
        <v>0</v>
      </c>
      <c r="AW49" s="15">
        <f t="shared" ref="AW49:AW94" si="24">IF(AT49&gt;=F$42,0.375*AT49-0.5,0.1666667*AT49+2)</f>
        <v>2</v>
      </c>
      <c r="AX49" s="5">
        <f>IF($E$48:$E$94="P",IF(AND((AU49&lt;50),(AU49&gt;=0)),"INICIAL",IF(AND((AU49&lt;80),(AU49&gt;49)),"INTERMEDIO",IF(AND((AU49&lt;=100),(AU49&gt;79)),"AVANZADO"))),0)</f>
        <v>0</v>
      </c>
      <c r="AY49" s="79"/>
      <c r="AZ49" s="14" t="e">
        <f>AZ48*100/$F$11</f>
        <v>#DIV/0!</v>
      </c>
      <c r="BA49" s="14" t="e">
        <f>BA48*100/$F$11</f>
        <v>#DIV/0!</v>
      </c>
      <c r="BB49" s="14" t="e">
        <f>BB48*100/$F$11</f>
        <v>#DIV/0!</v>
      </c>
      <c r="BC49" s="8"/>
    </row>
    <row r="50" spans="1:74" ht="12.75" customHeight="1" x14ac:dyDescent="0.2">
      <c r="A50" s="3"/>
      <c r="B50" s="5">
        <v>3</v>
      </c>
      <c r="C50" s="137"/>
      <c r="D50" s="138"/>
      <c r="E50" s="22"/>
      <c r="F50" s="94"/>
      <c r="G50" s="95">
        <f t="shared" si="4"/>
        <v>0</v>
      </c>
      <c r="H50" s="94"/>
      <c r="I50" s="95">
        <f t="shared" si="5"/>
        <v>0</v>
      </c>
      <c r="J50" s="94"/>
      <c r="K50" s="95">
        <f t="shared" si="6"/>
        <v>0</v>
      </c>
      <c r="L50" s="94"/>
      <c r="M50" s="95">
        <f t="shared" si="7"/>
        <v>0</v>
      </c>
      <c r="N50" s="94"/>
      <c r="O50" s="95">
        <f t="shared" si="8"/>
        <v>0</v>
      </c>
      <c r="P50" s="94"/>
      <c r="Q50" s="95">
        <f t="shared" si="9"/>
        <v>0</v>
      </c>
      <c r="R50" s="94"/>
      <c r="S50" s="95">
        <f t="shared" si="10"/>
        <v>0</v>
      </c>
      <c r="T50" s="94"/>
      <c r="U50" s="95">
        <f t="shared" si="11"/>
        <v>0</v>
      </c>
      <c r="V50" s="94"/>
      <c r="W50" s="95">
        <f t="shared" si="12"/>
        <v>0</v>
      </c>
      <c r="X50" s="94"/>
      <c r="Y50" s="95">
        <f t="shared" si="13"/>
        <v>0</v>
      </c>
      <c r="Z50" s="94"/>
      <c r="AA50" s="95">
        <f t="shared" si="14"/>
        <v>0</v>
      </c>
      <c r="AB50" s="94"/>
      <c r="AC50" s="95">
        <f t="shared" si="15"/>
        <v>0</v>
      </c>
      <c r="AD50" s="94"/>
      <c r="AE50" s="95">
        <f t="shared" si="16"/>
        <v>0</v>
      </c>
      <c r="AF50" s="94"/>
      <c r="AG50" s="95">
        <f t="shared" si="17"/>
        <v>0</v>
      </c>
      <c r="AH50" s="94"/>
      <c r="AI50" s="95">
        <f t="shared" si="18"/>
        <v>0</v>
      </c>
      <c r="AJ50" s="94"/>
      <c r="AK50" s="95">
        <f t="shared" si="19"/>
        <v>0</v>
      </c>
      <c r="AL50" s="94"/>
      <c r="AM50" s="95">
        <f t="shared" si="20"/>
        <v>0</v>
      </c>
      <c r="AN50" s="94"/>
      <c r="AO50" s="95">
        <f t="shared" si="21"/>
        <v>0</v>
      </c>
      <c r="AP50" s="94"/>
      <c r="AQ50" s="95">
        <f t="shared" si="22"/>
        <v>0</v>
      </c>
      <c r="AR50" s="94"/>
      <c r="AS50" s="95">
        <f t="shared" si="1"/>
        <v>0</v>
      </c>
      <c r="AT50" s="5">
        <f t="shared" si="2"/>
        <v>0</v>
      </c>
      <c r="AU50" s="14">
        <f t="shared" si="3"/>
        <v>0</v>
      </c>
      <c r="AV50" s="99">
        <f t="shared" si="23"/>
        <v>0</v>
      </c>
      <c r="AW50" s="15">
        <f t="shared" si="24"/>
        <v>2</v>
      </c>
      <c r="AX50" s="5">
        <f t="shared" ref="AX50:AX94" si="25">IF($E$48:$E$94="P",IF(AND((AU50&lt;50),(AU50&gt;=0)),"INICIAL",IF(AND((AU50&lt;80),(AU50&gt;49)),"INTERMEDIO",IF(AND((AU50&lt;=100),(AU50&gt;79)),"AVANZADO"))),0)</f>
        <v>0</v>
      </c>
      <c r="AY50" s="79"/>
      <c r="AZ50" s="86"/>
      <c r="BA50" s="86"/>
      <c r="BB50" s="86"/>
      <c r="BC50" s="21"/>
    </row>
    <row r="51" spans="1:74" ht="12.75" customHeight="1" x14ac:dyDescent="0.2">
      <c r="A51" s="3"/>
      <c r="B51" s="5">
        <f t="shared" ref="B51:B93" si="26">B50+1</f>
        <v>4</v>
      </c>
      <c r="C51" s="137"/>
      <c r="D51" s="138"/>
      <c r="E51" s="22"/>
      <c r="F51" s="94"/>
      <c r="G51" s="95">
        <f t="shared" si="4"/>
        <v>0</v>
      </c>
      <c r="H51" s="94"/>
      <c r="I51" s="95">
        <f t="shared" si="5"/>
        <v>0</v>
      </c>
      <c r="J51" s="94"/>
      <c r="K51" s="95">
        <f t="shared" si="6"/>
        <v>0</v>
      </c>
      <c r="L51" s="94"/>
      <c r="M51" s="95">
        <f t="shared" si="7"/>
        <v>0</v>
      </c>
      <c r="N51" s="94"/>
      <c r="O51" s="95">
        <f t="shared" si="8"/>
        <v>0</v>
      </c>
      <c r="P51" s="94"/>
      <c r="Q51" s="95">
        <f t="shared" si="9"/>
        <v>0</v>
      </c>
      <c r="R51" s="94"/>
      <c r="S51" s="95">
        <f t="shared" si="10"/>
        <v>0</v>
      </c>
      <c r="T51" s="94"/>
      <c r="U51" s="95">
        <f t="shared" si="11"/>
        <v>0</v>
      </c>
      <c r="V51" s="94"/>
      <c r="W51" s="95">
        <f t="shared" si="12"/>
        <v>0</v>
      </c>
      <c r="X51" s="94"/>
      <c r="Y51" s="95">
        <f t="shared" si="13"/>
        <v>0</v>
      </c>
      <c r="Z51" s="94"/>
      <c r="AA51" s="95">
        <f t="shared" si="14"/>
        <v>0</v>
      </c>
      <c r="AB51" s="94"/>
      <c r="AC51" s="95">
        <f t="shared" si="15"/>
        <v>0</v>
      </c>
      <c r="AD51" s="94"/>
      <c r="AE51" s="95">
        <f t="shared" si="16"/>
        <v>0</v>
      </c>
      <c r="AF51" s="94"/>
      <c r="AG51" s="95">
        <f t="shared" si="17"/>
        <v>0</v>
      </c>
      <c r="AH51" s="94"/>
      <c r="AI51" s="95">
        <f t="shared" si="18"/>
        <v>0</v>
      </c>
      <c r="AJ51" s="94"/>
      <c r="AK51" s="95">
        <f t="shared" si="19"/>
        <v>0</v>
      </c>
      <c r="AL51" s="94"/>
      <c r="AM51" s="95">
        <f t="shared" si="20"/>
        <v>0</v>
      </c>
      <c r="AN51" s="94"/>
      <c r="AO51" s="95">
        <f t="shared" si="21"/>
        <v>0</v>
      </c>
      <c r="AP51" s="94"/>
      <c r="AQ51" s="95">
        <f t="shared" si="22"/>
        <v>0</v>
      </c>
      <c r="AR51" s="94"/>
      <c r="AS51" s="95">
        <f t="shared" si="1"/>
        <v>0</v>
      </c>
      <c r="AT51" s="5">
        <f t="shared" si="2"/>
        <v>0</v>
      </c>
      <c r="AU51" s="14">
        <f t="shared" si="3"/>
        <v>0</v>
      </c>
      <c r="AV51" s="99">
        <f t="shared" si="23"/>
        <v>0</v>
      </c>
      <c r="AW51" s="15">
        <f t="shared" si="24"/>
        <v>2</v>
      </c>
      <c r="AX51" s="5">
        <f t="shared" si="25"/>
        <v>0</v>
      </c>
      <c r="AY51" s="79"/>
      <c r="AZ51" s="86"/>
      <c r="BA51" s="86"/>
      <c r="BB51" s="86"/>
      <c r="BC51" s="21"/>
    </row>
    <row r="52" spans="1:74" ht="12.75" customHeight="1" x14ac:dyDescent="0.2">
      <c r="A52" s="3"/>
      <c r="B52" s="5">
        <f t="shared" si="26"/>
        <v>5</v>
      </c>
      <c r="C52" s="137"/>
      <c r="D52" s="138"/>
      <c r="E52" s="22"/>
      <c r="F52" s="94"/>
      <c r="G52" s="95">
        <f t="shared" si="4"/>
        <v>0</v>
      </c>
      <c r="H52" s="94"/>
      <c r="I52" s="95">
        <f t="shared" si="5"/>
        <v>0</v>
      </c>
      <c r="J52" s="94"/>
      <c r="K52" s="95">
        <f t="shared" si="6"/>
        <v>0</v>
      </c>
      <c r="L52" s="94"/>
      <c r="M52" s="95">
        <f t="shared" si="7"/>
        <v>0</v>
      </c>
      <c r="N52" s="94"/>
      <c r="O52" s="95">
        <f t="shared" si="8"/>
        <v>0</v>
      </c>
      <c r="P52" s="94"/>
      <c r="Q52" s="95">
        <f t="shared" si="9"/>
        <v>0</v>
      </c>
      <c r="R52" s="94"/>
      <c r="S52" s="95">
        <f t="shared" si="10"/>
        <v>0</v>
      </c>
      <c r="T52" s="94"/>
      <c r="U52" s="95">
        <f t="shared" si="11"/>
        <v>0</v>
      </c>
      <c r="V52" s="94"/>
      <c r="W52" s="95">
        <f t="shared" si="12"/>
        <v>0</v>
      </c>
      <c r="X52" s="94"/>
      <c r="Y52" s="95">
        <f t="shared" si="13"/>
        <v>0</v>
      </c>
      <c r="Z52" s="94"/>
      <c r="AA52" s="95">
        <f t="shared" si="14"/>
        <v>0</v>
      </c>
      <c r="AB52" s="94"/>
      <c r="AC52" s="95">
        <f t="shared" si="15"/>
        <v>0</v>
      </c>
      <c r="AD52" s="94"/>
      <c r="AE52" s="95">
        <f t="shared" si="16"/>
        <v>0</v>
      </c>
      <c r="AF52" s="94"/>
      <c r="AG52" s="95">
        <f t="shared" si="17"/>
        <v>0</v>
      </c>
      <c r="AH52" s="94"/>
      <c r="AI52" s="95">
        <f t="shared" si="18"/>
        <v>0</v>
      </c>
      <c r="AJ52" s="94"/>
      <c r="AK52" s="95">
        <f t="shared" si="19"/>
        <v>0</v>
      </c>
      <c r="AL52" s="94"/>
      <c r="AM52" s="95">
        <f t="shared" si="20"/>
        <v>0</v>
      </c>
      <c r="AN52" s="94"/>
      <c r="AO52" s="95">
        <f t="shared" si="21"/>
        <v>0</v>
      </c>
      <c r="AP52" s="94"/>
      <c r="AQ52" s="95">
        <f t="shared" si="22"/>
        <v>0</v>
      </c>
      <c r="AR52" s="94"/>
      <c r="AS52" s="95">
        <f t="shared" si="1"/>
        <v>0</v>
      </c>
      <c r="AT52" s="5">
        <f t="shared" si="2"/>
        <v>0</v>
      </c>
      <c r="AU52" s="14">
        <f t="shared" si="3"/>
        <v>0</v>
      </c>
      <c r="AV52" s="99">
        <f t="shared" si="23"/>
        <v>0</v>
      </c>
      <c r="AW52" s="15">
        <f t="shared" si="24"/>
        <v>2</v>
      </c>
      <c r="AX52" s="5">
        <f t="shared" si="25"/>
        <v>0</v>
      </c>
      <c r="AY52" s="79"/>
      <c r="AZ52" s="86"/>
      <c r="BA52" s="86"/>
      <c r="BB52" s="86"/>
      <c r="BC52" s="21"/>
    </row>
    <row r="53" spans="1:74" ht="12.75" customHeight="1" x14ac:dyDescent="0.2">
      <c r="A53" s="3"/>
      <c r="B53" s="5">
        <f t="shared" si="26"/>
        <v>6</v>
      </c>
      <c r="C53" s="137"/>
      <c r="D53" s="138"/>
      <c r="E53" s="22"/>
      <c r="F53" s="94"/>
      <c r="G53" s="95">
        <f t="shared" si="4"/>
        <v>0</v>
      </c>
      <c r="H53" s="94"/>
      <c r="I53" s="95">
        <f t="shared" si="5"/>
        <v>0</v>
      </c>
      <c r="J53" s="94"/>
      <c r="K53" s="95">
        <f t="shared" si="6"/>
        <v>0</v>
      </c>
      <c r="L53" s="94"/>
      <c r="M53" s="95">
        <f t="shared" si="7"/>
        <v>0</v>
      </c>
      <c r="N53" s="94"/>
      <c r="O53" s="95">
        <f t="shared" si="8"/>
        <v>0</v>
      </c>
      <c r="P53" s="94"/>
      <c r="Q53" s="95">
        <f t="shared" si="9"/>
        <v>0</v>
      </c>
      <c r="R53" s="94"/>
      <c r="S53" s="95">
        <f t="shared" si="10"/>
        <v>0</v>
      </c>
      <c r="T53" s="94"/>
      <c r="U53" s="95">
        <f t="shared" si="11"/>
        <v>0</v>
      </c>
      <c r="V53" s="94"/>
      <c r="W53" s="95">
        <f t="shared" si="12"/>
        <v>0</v>
      </c>
      <c r="X53" s="94"/>
      <c r="Y53" s="95">
        <f t="shared" si="13"/>
        <v>0</v>
      </c>
      <c r="Z53" s="94"/>
      <c r="AA53" s="95">
        <f t="shared" si="14"/>
        <v>0</v>
      </c>
      <c r="AB53" s="94"/>
      <c r="AC53" s="95">
        <f t="shared" si="15"/>
        <v>0</v>
      </c>
      <c r="AD53" s="94"/>
      <c r="AE53" s="95">
        <f t="shared" si="16"/>
        <v>0</v>
      </c>
      <c r="AF53" s="94"/>
      <c r="AG53" s="95">
        <f t="shared" si="17"/>
        <v>0</v>
      </c>
      <c r="AH53" s="94"/>
      <c r="AI53" s="95">
        <f t="shared" si="18"/>
        <v>0</v>
      </c>
      <c r="AJ53" s="94"/>
      <c r="AK53" s="95">
        <f t="shared" si="19"/>
        <v>0</v>
      </c>
      <c r="AL53" s="94"/>
      <c r="AM53" s="95">
        <f t="shared" si="20"/>
        <v>0</v>
      </c>
      <c r="AN53" s="94"/>
      <c r="AO53" s="95">
        <f t="shared" si="21"/>
        <v>0</v>
      </c>
      <c r="AP53" s="94"/>
      <c r="AQ53" s="95">
        <f t="shared" si="22"/>
        <v>0</v>
      </c>
      <c r="AR53" s="94"/>
      <c r="AS53" s="95">
        <f t="shared" si="1"/>
        <v>0</v>
      </c>
      <c r="AT53" s="5">
        <f t="shared" si="2"/>
        <v>0</v>
      </c>
      <c r="AU53" s="14">
        <f t="shared" si="3"/>
        <v>0</v>
      </c>
      <c r="AV53" s="99">
        <f t="shared" si="23"/>
        <v>0</v>
      </c>
      <c r="AW53" s="15">
        <f t="shared" si="24"/>
        <v>2</v>
      </c>
      <c r="AX53" s="5">
        <f t="shared" si="25"/>
        <v>0</v>
      </c>
      <c r="AY53" s="79"/>
      <c r="AZ53" s="86"/>
      <c r="BA53" s="86"/>
      <c r="BB53" s="86"/>
      <c r="BC53" s="21"/>
    </row>
    <row r="54" spans="1:74" ht="12.75" customHeight="1" x14ac:dyDescent="0.2">
      <c r="A54" s="3"/>
      <c r="B54" s="5">
        <f t="shared" si="26"/>
        <v>7</v>
      </c>
      <c r="C54" s="137"/>
      <c r="D54" s="138"/>
      <c r="E54" s="22"/>
      <c r="F54" s="94"/>
      <c r="G54" s="95">
        <f t="shared" si="4"/>
        <v>0</v>
      </c>
      <c r="H54" s="94"/>
      <c r="I54" s="95">
        <f t="shared" si="5"/>
        <v>0</v>
      </c>
      <c r="J54" s="94"/>
      <c r="K54" s="95">
        <f t="shared" si="6"/>
        <v>0</v>
      </c>
      <c r="L54" s="94"/>
      <c r="M54" s="95">
        <f t="shared" si="7"/>
        <v>0</v>
      </c>
      <c r="N54" s="94"/>
      <c r="O54" s="95">
        <f t="shared" si="8"/>
        <v>0</v>
      </c>
      <c r="P54" s="94"/>
      <c r="Q54" s="95">
        <f t="shared" si="9"/>
        <v>0</v>
      </c>
      <c r="R54" s="94"/>
      <c r="S54" s="95">
        <f t="shared" si="10"/>
        <v>0</v>
      </c>
      <c r="T54" s="94"/>
      <c r="U54" s="95">
        <f t="shared" si="11"/>
        <v>0</v>
      </c>
      <c r="V54" s="94"/>
      <c r="W54" s="95">
        <f t="shared" si="12"/>
        <v>0</v>
      </c>
      <c r="X54" s="94"/>
      <c r="Y54" s="95">
        <f t="shared" si="13"/>
        <v>0</v>
      </c>
      <c r="Z54" s="94"/>
      <c r="AA54" s="95">
        <f t="shared" si="14"/>
        <v>0</v>
      </c>
      <c r="AB54" s="94"/>
      <c r="AC54" s="95">
        <f t="shared" si="15"/>
        <v>0</v>
      </c>
      <c r="AD54" s="94"/>
      <c r="AE54" s="95">
        <f t="shared" si="16"/>
        <v>0</v>
      </c>
      <c r="AF54" s="94"/>
      <c r="AG54" s="95">
        <f t="shared" si="17"/>
        <v>0</v>
      </c>
      <c r="AH54" s="94"/>
      <c r="AI54" s="95">
        <f t="shared" si="18"/>
        <v>0</v>
      </c>
      <c r="AJ54" s="94"/>
      <c r="AK54" s="95">
        <f t="shared" si="19"/>
        <v>0</v>
      </c>
      <c r="AL54" s="94"/>
      <c r="AM54" s="95">
        <f t="shared" si="20"/>
        <v>0</v>
      </c>
      <c r="AN54" s="94"/>
      <c r="AO54" s="95">
        <f t="shared" si="21"/>
        <v>0</v>
      </c>
      <c r="AP54" s="94"/>
      <c r="AQ54" s="95">
        <f t="shared" si="22"/>
        <v>0</v>
      </c>
      <c r="AR54" s="94"/>
      <c r="AS54" s="95">
        <f t="shared" si="1"/>
        <v>0</v>
      </c>
      <c r="AT54" s="5">
        <f t="shared" si="2"/>
        <v>0</v>
      </c>
      <c r="AU54" s="14">
        <f t="shared" si="3"/>
        <v>0</v>
      </c>
      <c r="AV54" s="99">
        <f t="shared" si="23"/>
        <v>0</v>
      </c>
      <c r="AW54" s="15">
        <f t="shared" si="24"/>
        <v>2</v>
      </c>
      <c r="AX54" s="5">
        <f t="shared" si="25"/>
        <v>0</v>
      </c>
      <c r="AY54" s="79"/>
      <c r="AZ54" s="86"/>
      <c r="BA54" s="86"/>
      <c r="BB54" s="86"/>
      <c r="BC54" s="21"/>
    </row>
    <row r="55" spans="1:74" ht="12.75" customHeight="1" x14ac:dyDescent="0.2">
      <c r="A55" s="3"/>
      <c r="B55" s="5">
        <f t="shared" si="26"/>
        <v>8</v>
      </c>
      <c r="C55" s="137"/>
      <c r="D55" s="138"/>
      <c r="E55" s="22"/>
      <c r="F55" s="94"/>
      <c r="G55" s="95">
        <f t="shared" si="4"/>
        <v>0</v>
      </c>
      <c r="H55" s="94"/>
      <c r="I55" s="95">
        <f t="shared" si="5"/>
        <v>0</v>
      </c>
      <c r="J55" s="94"/>
      <c r="K55" s="95">
        <f t="shared" si="6"/>
        <v>0</v>
      </c>
      <c r="L55" s="94"/>
      <c r="M55" s="95">
        <f t="shared" si="7"/>
        <v>0</v>
      </c>
      <c r="N55" s="94"/>
      <c r="O55" s="95">
        <f t="shared" si="8"/>
        <v>0</v>
      </c>
      <c r="P55" s="94"/>
      <c r="Q55" s="95">
        <f t="shared" si="9"/>
        <v>0</v>
      </c>
      <c r="R55" s="94"/>
      <c r="S55" s="95">
        <f t="shared" si="10"/>
        <v>0</v>
      </c>
      <c r="T55" s="94"/>
      <c r="U55" s="95">
        <f t="shared" si="11"/>
        <v>0</v>
      </c>
      <c r="V55" s="94"/>
      <c r="W55" s="95">
        <f t="shared" si="12"/>
        <v>0</v>
      </c>
      <c r="X55" s="94"/>
      <c r="Y55" s="95">
        <f t="shared" si="13"/>
        <v>0</v>
      </c>
      <c r="Z55" s="94"/>
      <c r="AA55" s="95">
        <f t="shared" si="14"/>
        <v>0</v>
      </c>
      <c r="AB55" s="94"/>
      <c r="AC55" s="95">
        <f t="shared" si="15"/>
        <v>0</v>
      </c>
      <c r="AD55" s="94"/>
      <c r="AE55" s="95">
        <f t="shared" si="16"/>
        <v>0</v>
      </c>
      <c r="AF55" s="94"/>
      <c r="AG55" s="95">
        <f t="shared" si="17"/>
        <v>0</v>
      </c>
      <c r="AH55" s="94"/>
      <c r="AI55" s="95">
        <f t="shared" si="18"/>
        <v>0</v>
      </c>
      <c r="AJ55" s="94"/>
      <c r="AK55" s="95">
        <f t="shared" si="19"/>
        <v>0</v>
      </c>
      <c r="AL55" s="94"/>
      <c r="AM55" s="95">
        <f t="shared" si="20"/>
        <v>0</v>
      </c>
      <c r="AN55" s="94"/>
      <c r="AO55" s="95">
        <f t="shared" si="21"/>
        <v>0</v>
      </c>
      <c r="AP55" s="94"/>
      <c r="AQ55" s="95">
        <f t="shared" si="22"/>
        <v>0</v>
      </c>
      <c r="AR55" s="94"/>
      <c r="AS55" s="95">
        <f t="shared" si="1"/>
        <v>0</v>
      </c>
      <c r="AT55" s="5">
        <f t="shared" si="2"/>
        <v>0</v>
      </c>
      <c r="AU55" s="14">
        <f t="shared" si="3"/>
        <v>0</v>
      </c>
      <c r="AV55" s="99">
        <f t="shared" si="23"/>
        <v>0</v>
      </c>
      <c r="AW55" s="15">
        <f t="shared" si="24"/>
        <v>2</v>
      </c>
      <c r="AX55" s="5">
        <f t="shared" si="25"/>
        <v>0</v>
      </c>
      <c r="AY55" s="79"/>
      <c r="AZ55" s="86"/>
      <c r="BA55" s="86"/>
      <c r="BB55" s="86"/>
      <c r="BC55" s="21"/>
    </row>
    <row r="56" spans="1:74" ht="12.75" customHeight="1" x14ac:dyDescent="0.2">
      <c r="A56" s="3"/>
      <c r="B56" s="5">
        <f t="shared" si="26"/>
        <v>9</v>
      </c>
      <c r="C56" s="137"/>
      <c r="D56" s="138"/>
      <c r="E56" s="22"/>
      <c r="F56" s="94"/>
      <c r="G56" s="95">
        <f t="shared" si="4"/>
        <v>0</v>
      </c>
      <c r="H56" s="94"/>
      <c r="I56" s="95">
        <f t="shared" si="5"/>
        <v>0</v>
      </c>
      <c r="J56" s="94"/>
      <c r="K56" s="95">
        <f t="shared" si="6"/>
        <v>0</v>
      </c>
      <c r="L56" s="94"/>
      <c r="M56" s="95">
        <f t="shared" si="7"/>
        <v>0</v>
      </c>
      <c r="N56" s="94"/>
      <c r="O56" s="95">
        <f t="shared" si="8"/>
        <v>0</v>
      </c>
      <c r="P56" s="94"/>
      <c r="Q56" s="95">
        <f t="shared" si="9"/>
        <v>0</v>
      </c>
      <c r="R56" s="94"/>
      <c r="S56" s="95">
        <f t="shared" si="10"/>
        <v>0</v>
      </c>
      <c r="T56" s="94"/>
      <c r="U56" s="95">
        <f t="shared" si="11"/>
        <v>0</v>
      </c>
      <c r="V56" s="94"/>
      <c r="W56" s="95">
        <f t="shared" si="12"/>
        <v>0</v>
      </c>
      <c r="X56" s="94"/>
      <c r="Y56" s="95">
        <f t="shared" si="13"/>
        <v>0</v>
      </c>
      <c r="Z56" s="94"/>
      <c r="AA56" s="95">
        <f t="shared" si="14"/>
        <v>0</v>
      </c>
      <c r="AB56" s="94"/>
      <c r="AC56" s="95">
        <f t="shared" si="15"/>
        <v>0</v>
      </c>
      <c r="AD56" s="94"/>
      <c r="AE56" s="95">
        <f t="shared" si="16"/>
        <v>0</v>
      </c>
      <c r="AF56" s="94"/>
      <c r="AG56" s="95">
        <f t="shared" si="17"/>
        <v>0</v>
      </c>
      <c r="AH56" s="94"/>
      <c r="AI56" s="95">
        <f t="shared" si="18"/>
        <v>0</v>
      </c>
      <c r="AJ56" s="94"/>
      <c r="AK56" s="95">
        <f t="shared" si="19"/>
        <v>0</v>
      </c>
      <c r="AL56" s="94"/>
      <c r="AM56" s="95">
        <f t="shared" si="20"/>
        <v>0</v>
      </c>
      <c r="AN56" s="94"/>
      <c r="AO56" s="95">
        <f t="shared" si="21"/>
        <v>0</v>
      </c>
      <c r="AP56" s="94"/>
      <c r="AQ56" s="95">
        <f t="shared" si="22"/>
        <v>0</v>
      </c>
      <c r="AR56" s="94"/>
      <c r="AS56" s="95">
        <f t="shared" si="1"/>
        <v>0</v>
      </c>
      <c r="AT56" s="5">
        <f t="shared" si="2"/>
        <v>0</v>
      </c>
      <c r="AU56" s="14">
        <f t="shared" si="3"/>
        <v>0</v>
      </c>
      <c r="AV56" s="99">
        <f t="shared" si="23"/>
        <v>0</v>
      </c>
      <c r="AW56" s="15">
        <f t="shared" si="24"/>
        <v>2</v>
      </c>
      <c r="AX56" s="5">
        <f t="shared" si="25"/>
        <v>0</v>
      </c>
      <c r="AY56" s="79"/>
      <c r="AZ56" s="86"/>
      <c r="BA56" s="86"/>
      <c r="BB56" s="86"/>
      <c r="BC56" s="21"/>
    </row>
    <row r="57" spans="1:74" ht="12.75" customHeight="1" x14ac:dyDescent="0.2">
      <c r="A57" s="3"/>
      <c r="B57" s="5">
        <f t="shared" si="26"/>
        <v>10</v>
      </c>
      <c r="C57" s="137"/>
      <c r="D57" s="138"/>
      <c r="E57" s="22"/>
      <c r="F57" s="94"/>
      <c r="G57" s="95">
        <f t="shared" si="4"/>
        <v>0</v>
      </c>
      <c r="H57" s="94"/>
      <c r="I57" s="95">
        <f t="shared" si="5"/>
        <v>0</v>
      </c>
      <c r="J57" s="94"/>
      <c r="K57" s="95">
        <f t="shared" si="6"/>
        <v>0</v>
      </c>
      <c r="L57" s="94"/>
      <c r="M57" s="95">
        <f t="shared" si="7"/>
        <v>0</v>
      </c>
      <c r="N57" s="94"/>
      <c r="O57" s="95">
        <f t="shared" si="8"/>
        <v>0</v>
      </c>
      <c r="P57" s="94"/>
      <c r="Q57" s="95">
        <f t="shared" si="9"/>
        <v>0</v>
      </c>
      <c r="R57" s="94"/>
      <c r="S57" s="95">
        <f t="shared" si="10"/>
        <v>0</v>
      </c>
      <c r="T57" s="94"/>
      <c r="U57" s="95">
        <f t="shared" si="11"/>
        <v>0</v>
      </c>
      <c r="V57" s="94"/>
      <c r="W57" s="95">
        <f t="shared" si="12"/>
        <v>0</v>
      </c>
      <c r="X57" s="94"/>
      <c r="Y57" s="95">
        <f t="shared" si="13"/>
        <v>0</v>
      </c>
      <c r="Z57" s="94"/>
      <c r="AA57" s="95">
        <f t="shared" si="14"/>
        <v>0</v>
      </c>
      <c r="AB57" s="94"/>
      <c r="AC57" s="95">
        <f t="shared" si="15"/>
        <v>0</v>
      </c>
      <c r="AD57" s="94"/>
      <c r="AE57" s="95">
        <f t="shared" si="16"/>
        <v>0</v>
      </c>
      <c r="AF57" s="94"/>
      <c r="AG57" s="95">
        <f t="shared" si="17"/>
        <v>0</v>
      </c>
      <c r="AH57" s="94"/>
      <c r="AI57" s="95">
        <f t="shared" si="18"/>
        <v>0</v>
      </c>
      <c r="AJ57" s="94"/>
      <c r="AK57" s="95">
        <f t="shared" si="19"/>
        <v>0</v>
      </c>
      <c r="AL57" s="94"/>
      <c r="AM57" s="95">
        <f t="shared" si="20"/>
        <v>0</v>
      </c>
      <c r="AN57" s="94"/>
      <c r="AO57" s="95">
        <f t="shared" si="21"/>
        <v>0</v>
      </c>
      <c r="AP57" s="94"/>
      <c r="AQ57" s="95">
        <f t="shared" si="22"/>
        <v>0</v>
      </c>
      <c r="AR57" s="94"/>
      <c r="AS57" s="95">
        <f t="shared" si="1"/>
        <v>0</v>
      </c>
      <c r="AT57" s="5">
        <f t="shared" si="2"/>
        <v>0</v>
      </c>
      <c r="AU57" s="14">
        <f t="shared" si="3"/>
        <v>0</v>
      </c>
      <c r="AV57" s="99">
        <f t="shared" si="23"/>
        <v>0</v>
      </c>
      <c r="AW57" s="15">
        <f t="shared" si="24"/>
        <v>2</v>
      </c>
      <c r="AX57" s="5">
        <f t="shared" si="25"/>
        <v>0</v>
      </c>
      <c r="AY57" s="79"/>
      <c r="AZ57" s="86"/>
      <c r="BA57" s="86"/>
      <c r="BB57" s="86"/>
      <c r="BC57" s="21"/>
    </row>
    <row r="58" spans="1:74" ht="12.75" customHeight="1" x14ac:dyDescent="0.2">
      <c r="A58" s="3"/>
      <c r="B58" s="5">
        <f t="shared" si="26"/>
        <v>11</v>
      </c>
      <c r="C58" s="137"/>
      <c r="D58" s="138"/>
      <c r="E58" s="22"/>
      <c r="F58" s="94"/>
      <c r="G58" s="95">
        <f t="shared" si="4"/>
        <v>0</v>
      </c>
      <c r="H58" s="94"/>
      <c r="I58" s="95">
        <f t="shared" si="5"/>
        <v>0</v>
      </c>
      <c r="J58" s="94"/>
      <c r="K58" s="95">
        <f t="shared" si="6"/>
        <v>0</v>
      </c>
      <c r="L58" s="94"/>
      <c r="M58" s="95">
        <f t="shared" si="7"/>
        <v>0</v>
      </c>
      <c r="N58" s="94"/>
      <c r="O58" s="95">
        <f t="shared" si="8"/>
        <v>0</v>
      </c>
      <c r="P58" s="94"/>
      <c r="Q58" s="95">
        <f t="shared" si="9"/>
        <v>0</v>
      </c>
      <c r="R58" s="94"/>
      <c r="S58" s="95">
        <f t="shared" si="10"/>
        <v>0</v>
      </c>
      <c r="T58" s="94"/>
      <c r="U58" s="95">
        <f t="shared" si="11"/>
        <v>0</v>
      </c>
      <c r="V58" s="94"/>
      <c r="W58" s="95">
        <f t="shared" si="12"/>
        <v>0</v>
      </c>
      <c r="X58" s="94"/>
      <c r="Y58" s="95">
        <f t="shared" si="13"/>
        <v>0</v>
      </c>
      <c r="Z58" s="94"/>
      <c r="AA58" s="95">
        <f t="shared" si="14"/>
        <v>0</v>
      </c>
      <c r="AB58" s="94"/>
      <c r="AC58" s="95">
        <f t="shared" si="15"/>
        <v>0</v>
      </c>
      <c r="AD58" s="94"/>
      <c r="AE58" s="95">
        <f t="shared" si="16"/>
        <v>0</v>
      </c>
      <c r="AF58" s="94"/>
      <c r="AG58" s="95">
        <f t="shared" si="17"/>
        <v>0</v>
      </c>
      <c r="AH58" s="94"/>
      <c r="AI58" s="95">
        <f t="shared" si="18"/>
        <v>0</v>
      </c>
      <c r="AJ58" s="94"/>
      <c r="AK58" s="95">
        <f t="shared" si="19"/>
        <v>0</v>
      </c>
      <c r="AL58" s="94"/>
      <c r="AM58" s="95">
        <f t="shared" si="20"/>
        <v>0</v>
      </c>
      <c r="AN58" s="94"/>
      <c r="AO58" s="95">
        <f t="shared" si="21"/>
        <v>0</v>
      </c>
      <c r="AP58" s="94"/>
      <c r="AQ58" s="95">
        <f t="shared" si="22"/>
        <v>0</v>
      </c>
      <c r="AR58" s="94"/>
      <c r="AS58" s="95">
        <f t="shared" si="1"/>
        <v>0</v>
      </c>
      <c r="AT58" s="5">
        <f t="shared" si="2"/>
        <v>0</v>
      </c>
      <c r="AU58" s="14">
        <f t="shared" si="3"/>
        <v>0</v>
      </c>
      <c r="AV58" s="99">
        <f t="shared" si="23"/>
        <v>0</v>
      </c>
      <c r="AW58" s="15">
        <f t="shared" si="24"/>
        <v>2</v>
      </c>
      <c r="AX58" s="5">
        <f t="shared" si="25"/>
        <v>0</v>
      </c>
      <c r="AY58" s="79"/>
      <c r="AZ58" s="86"/>
      <c r="BA58" s="86"/>
      <c r="BB58" s="86"/>
      <c r="BC58" s="21"/>
    </row>
    <row r="59" spans="1:74" ht="12.75" customHeight="1" x14ac:dyDescent="0.2">
      <c r="A59" s="3"/>
      <c r="B59" s="5">
        <f t="shared" si="26"/>
        <v>12</v>
      </c>
      <c r="C59" s="137"/>
      <c r="D59" s="138"/>
      <c r="E59" s="22"/>
      <c r="F59" s="94"/>
      <c r="G59" s="95">
        <f t="shared" si="4"/>
        <v>0</v>
      </c>
      <c r="H59" s="94"/>
      <c r="I59" s="95">
        <f t="shared" si="5"/>
        <v>0</v>
      </c>
      <c r="J59" s="94"/>
      <c r="K59" s="95">
        <f t="shared" si="6"/>
        <v>0</v>
      </c>
      <c r="L59" s="94"/>
      <c r="M59" s="95">
        <f t="shared" si="7"/>
        <v>0</v>
      </c>
      <c r="N59" s="94"/>
      <c r="O59" s="95">
        <f t="shared" si="8"/>
        <v>0</v>
      </c>
      <c r="P59" s="94"/>
      <c r="Q59" s="95">
        <f t="shared" si="9"/>
        <v>0</v>
      </c>
      <c r="R59" s="94"/>
      <c r="S59" s="95">
        <f t="shared" si="10"/>
        <v>0</v>
      </c>
      <c r="T59" s="94"/>
      <c r="U59" s="95">
        <f t="shared" si="11"/>
        <v>0</v>
      </c>
      <c r="V59" s="94"/>
      <c r="W59" s="95">
        <f t="shared" si="12"/>
        <v>0</v>
      </c>
      <c r="X59" s="94"/>
      <c r="Y59" s="95">
        <f t="shared" si="13"/>
        <v>0</v>
      </c>
      <c r="Z59" s="94"/>
      <c r="AA59" s="95">
        <f t="shared" si="14"/>
        <v>0</v>
      </c>
      <c r="AB59" s="94"/>
      <c r="AC59" s="95">
        <f t="shared" si="15"/>
        <v>0</v>
      </c>
      <c r="AD59" s="94"/>
      <c r="AE59" s="95">
        <f t="shared" si="16"/>
        <v>0</v>
      </c>
      <c r="AF59" s="94"/>
      <c r="AG59" s="95">
        <f t="shared" si="17"/>
        <v>0</v>
      </c>
      <c r="AH59" s="94"/>
      <c r="AI59" s="95">
        <f t="shared" si="18"/>
        <v>0</v>
      </c>
      <c r="AJ59" s="94"/>
      <c r="AK59" s="95">
        <f t="shared" si="19"/>
        <v>0</v>
      </c>
      <c r="AL59" s="94"/>
      <c r="AM59" s="95">
        <f t="shared" si="20"/>
        <v>0</v>
      </c>
      <c r="AN59" s="94"/>
      <c r="AO59" s="95">
        <f t="shared" si="21"/>
        <v>0</v>
      </c>
      <c r="AP59" s="94"/>
      <c r="AQ59" s="95">
        <f t="shared" si="22"/>
        <v>0</v>
      </c>
      <c r="AR59" s="94"/>
      <c r="AS59" s="95">
        <f t="shared" si="1"/>
        <v>0</v>
      </c>
      <c r="AT59" s="5">
        <f t="shared" si="2"/>
        <v>0</v>
      </c>
      <c r="AU59" s="14">
        <f t="shared" si="3"/>
        <v>0</v>
      </c>
      <c r="AV59" s="99">
        <f t="shared" si="23"/>
        <v>0</v>
      </c>
      <c r="AW59" s="15">
        <f t="shared" si="24"/>
        <v>2</v>
      </c>
      <c r="AX59" s="5">
        <f t="shared" si="25"/>
        <v>0</v>
      </c>
      <c r="AY59" s="79"/>
      <c r="AZ59" s="86"/>
      <c r="BA59" s="86"/>
      <c r="BB59" s="86"/>
      <c r="BC59" s="21"/>
    </row>
    <row r="60" spans="1:74" ht="12.75" customHeight="1" x14ac:dyDescent="0.2">
      <c r="A60" s="3"/>
      <c r="B60" s="5">
        <f t="shared" si="26"/>
        <v>13</v>
      </c>
      <c r="C60" s="137"/>
      <c r="D60" s="138"/>
      <c r="E60" s="22"/>
      <c r="F60" s="94"/>
      <c r="G60" s="95">
        <f t="shared" si="4"/>
        <v>0</v>
      </c>
      <c r="H60" s="94"/>
      <c r="I60" s="95">
        <f t="shared" si="5"/>
        <v>0</v>
      </c>
      <c r="J60" s="94"/>
      <c r="K60" s="95">
        <f t="shared" si="6"/>
        <v>0</v>
      </c>
      <c r="L60" s="94"/>
      <c r="M60" s="95">
        <f t="shared" si="7"/>
        <v>0</v>
      </c>
      <c r="N60" s="94"/>
      <c r="O60" s="95">
        <f t="shared" si="8"/>
        <v>0</v>
      </c>
      <c r="P60" s="94"/>
      <c r="Q60" s="95">
        <f t="shared" si="9"/>
        <v>0</v>
      </c>
      <c r="R60" s="94"/>
      <c r="S60" s="95">
        <f t="shared" si="10"/>
        <v>0</v>
      </c>
      <c r="T60" s="94"/>
      <c r="U60" s="95">
        <f t="shared" si="11"/>
        <v>0</v>
      </c>
      <c r="V60" s="94"/>
      <c r="W60" s="95">
        <f t="shared" si="12"/>
        <v>0</v>
      </c>
      <c r="X60" s="94"/>
      <c r="Y60" s="95">
        <f t="shared" si="13"/>
        <v>0</v>
      </c>
      <c r="Z60" s="94"/>
      <c r="AA60" s="95">
        <f t="shared" si="14"/>
        <v>0</v>
      </c>
      <c r="AB60" s="94"/>
      <c r="AC60" s="95">
        <f t="shared" si="15"/>
        <v>0</v>
      </c>
      <c r="AD60" s="94"/>
      <c r="AE60" s="95">
        <f t="shared" si="16"/>
        <v>0</v>
      </c>
      <c r="AF60" s="94"/>
      <c r="AG60" s="95">
        <f t="shared" si="17"/>
        <v>0</v>
      </c>
      <c r="AH60" s="94"/>
      <c r="AI60" s="95">
        <f t="shared" si="18"/>
        <v>0</v>
      </c>
      <c r="AJ60" s="94"/>
      <c r="AK60" s="95">
        <f t="shared" si="19"/>
        <v>0</v>
      </c>
      <c r="AL60" s="94"/>
      <c r="AM60" s="95">
        <f t="shared" si="20"/>
        <v>0</v>
      </c>
      <c r="AN60" s="94"/>
      <c r="AO60" s="95">
        <f t="shared" si="21"/>
        <v>0</v>
      </c>
      <c r="AP60" s="94"/>
      <c r="AQ60" s="95">
        <f t="shared" si="22"/>
        <v>0</v>
      </c>
      <c r="AR60" s="94"/>
      <c r="AS60" s="95">
        <f t="shared" si="1"/>
        <v>0</v>
      </c>
      <c r="AT60" s="5">
        <f t="shared" si="2"/>
        <v>0</v>
      </c>
      <c r="AU60" s="14">
        <f t="shared" si="3"/>
        <v>0</v>
      </c>
      <c r="AV60" s="99">
        <f t="shared" si="23"/>
        <v>0</v>
      </c>
      <c r="AW60" s="15">
        <f t="shared" si="24"/>
        <v>2</v>
      </c>
      <c r="AX60" s="5">
        <f t="shared" si="25"/>
        <v>0</v>
      </c>
      <c r="AY60" s="79"/>
      <c r="AZ60" s="86"/>
      <c r="BA60" s="86"/>
      <c r="BB60" s="86"/>
      <c r="BC60" s="21"/>
    </row>
    <row r="61" spans="1:74" ht="12.75" customHeight="1" x14ac:dyDescent="0.2">
      <c r="A61" s="3"/>
      <c r="B61" s="5">
        <f t="shared" si="26"/>
        <v>14</v>
      </c>
      <c r="C61" s="137"/>
      <c r="D61" s="138"/>
      <c r="E61" s="22"/>
      <c r="F61" s="94"/>
      <c r="G61" s="95">
        <f t="shared" si="4"/>
        <v>0</v>
      </c>
      <c r="H61" s="94"/>
      <c r="I61" s="95">
        <f t="shared" si="5"/>
        <v>0</v>
      </c>
      <c r="J61" s="94"/>
      <c r="K61" s="95">
        <f t="shared" si="6"/>
        <v>0</v>
      </c>
      <c r="L61" s="94"/>
      <c r="M61" s="95">
        <f t="shared" si="7"/>
        <v>0</v>
      </c>
      <c r="N61" s="94"/>
      <c r="O61" s="95">
        <f t="shared" si="8"/>
        <v>0</v>
      </c>
      <c r="P61" s="94"/>
      <c r="Q61" s="95">
        <f t="shared" si="9"/>
        <v>0</v>
      </c>
      <c r="R61" s="94"/>
      <c r="S61" s="95">
        <f t="shared" si="10"/>
        <v>0</v>
      </c>
      <c r="T61" s="94"/>
      <c r="U61" s="95">
        <f t="shared" si="11"/>
        <v>0</v>
      </c>
      <c r="V61" s="94"/>
      <c r="W61" s="95">
        <f t="shared" si="12"/>
        <v>0</v>
      </c>
      <c r="X61" s="94"/>
      <c r="Y61" s="95">
        <f t="shared" si="13"/>
        <v>0</v>
      </c>
      <c r="Z61" s="94"/>
      <c r="AA61" s="95">
        <f t="shared" si="14"/>
        <v>0</v>
      </c>
      <c r="AB61" s="94"/>
      <c r="AC61" s="95">
        <f t="shared" si="15"/>
        <v>0</v>
      </c>
      <c r="AD61" s="94"/>
      <c r="AE61" s="95">
        <f t="shared" si="16"/>
        <v>0</v>
      </c>
      <c r="AF61" s="94"/>
      <c r="AG61" s="95">
        <f t="shared" si="17"/>
        <v>0</v>
      </c>
      <c r="AH61" s="94"/>
      <c r="AI61" s="95">
        <f t="shared" si="18"/>
        <v>0</v>
      </c>
      <c r="AJ61" s="94"/>
      <c r="AK61" s="95">
        <f t="shared" si="19"/>
        <v>0</v>
      </c>
      <c r="AL61" s="94"/>
      <c r="AM61" s="95">
        <f t="shared" si="20"/>
        <v>0</v>
      </c>
      <c r="AN61" s="94"/>
      <c r="AO61" s="95">
        <f t="shared" si="21"/>
        <v>0</v>
      </c>
      <c r="AP61" s="94"/>
      <c r="AQ61" s="95">
        <f t="shared" si="22"/>
        <v>0</v>
      </c>
      <c r="AR61" s="94"/>
      <c r="AS61" s="95">
        <f t="shared" si="1"/>
        <v>0</v>
      </c>
      <c r="AT61" s="5">
        <f t="shared" si="2"/>
        <v>0</v>
      </c>
      <c r="AU61" s="14">
        <f t="shared" si="3"/>
        <v>0</v>
      </c>
      <c r="AV61" s="99">
        <f t="shared" si="23"/>
        <v>0</v>
      </c>
      <c r="AW61" s="15">
        <f t="shared" si="24"/>
        <v>2</v>
      </c>
      <c r="AX61" s="5">
        <f t="shared" si="25"/>
        <v>0</v>
      </c>
      <c r="AY61" s="79"/>
      <c r="AZ61" s="86"/>
      <c r="BA61" s="86"/>
      <c r="BB61" s="86"/>
      <c r="BC61" s="21"/>
    </row>
    <row r="62" spans="1:74" ht="12.75" customHeight="1" x14ac:dyDescent="0.2">
      <c r="A62" s="3"/>
      <c r="B62" s="5">
        <f t="shared" si="26"/>
        <v>15</v>
      </c>
      <c r="C62" s="137"/>
      <c r="D62" s="138"/>
      <c r="E62" s="22"/>
      <c r="F62" s="94"/>
      <c r="G62" s="95">
        <f t="shared" si="4"/>
        <v>0</v>
      </c>
      <c r="H62" s="94"/>
      <c r="I62" s="95">
        <f t="shared" si="5"/>
        <v>0</v>
      </c>
      <c r="J62" s="94"/>
      <c r="K62" s="95">
        <f t="shared" si="6"/>
        <v>0</v>
      </c>
      <c r="L62" s="94"/>
      <c r="M62" s="95">
        <f t="shared" si="7"/>
        <v>0</v>
      </c>
      <c r="N62" s="94"/>
      <c r="O62" s="95">
        <f t="shared" si="8"/>
        <v>0</v>
      </c>
      <c r="P62" s="94"/>
      <c r="Q62" s="95">
        <f t="shared" si="9"/>
        <v>0</v>
      </c>
      <c r="R62" s="94"/>
      <c r="S62" s="95">
        <f t="shared" si="10"/>
        <v>0</v>
      </c>
      <c r="T62" s="94"/>
      <c r="U62" s="95">
        <f t="shared" si="11"/>
        <v>0</v>
      </c>
      <c r="V62" s="94"/>
      <c r="W62" s="95">
        <f t="shared" si="12"/>
        <v>0</v>
      </c>
      <c r="X62" s="94"/>
      <c r="Y62" s="95">
        <f t="shared" si="13"/>
        <v>0</v>
      </c>
      <c r="Z62" s="94"/>
      <c r="AA62" s="95">
        <f t="shared" si="14"/>
        <v>0</v>
      </c>
      <c r="AB62" s="94"/>
      <c r="AC62" s="95">
        <f t="shared" si="15"/>
        <v>0</v>
      </c>
      <c r="AD62" s="94"/>
      <c r="AE62" s="95">
        <f t="shared" si="16"/>
        <v>0</v>
      </c>
      <c r="AF62" s="94"/>
      <c r="AG62" s="95">
        <f t="shared" si="17"/>
        <v>0</v>
      </c>
      <c r="AH62" s="94"/>
      <c r="AI62" s="95">
        <f t="shared" si="18"/>
        <v>0</v>
      </c>
      <c r="AJ62" s="94"/>
      <c r="AK62" s="95">
        <f t="shared" si="19"/>
        <v>0</v>
      </c>
      <c r="AL62" s="94"/>
      <c r="AM62" s="95">
        <f t="shared" si="20"/>
        <v>0</v>
      </c>
      <c r="AN62" s="94"/>
      <c r="AO62" s="95">
        <f t="shared" si="21"/>
        <v>0</v>
      </c>
      <c r="AP62" s="94"/>
      <c r="AQ62" s="95">
        <f t="shared" si="22"/>
        <v>0</v>
      </c>
      <c r="AR62" s="94"/>
      <c r="AS62" s="95">
        <f t="shared" si="1"/>
        <v>0</v>
      </c>
      <c r="AT62" s="5">
        <f t="shared" si="2"/>
        <v>0</v>
      </c>
      <c r="AU62" s="14">
        <f t="shared" si="3"/>
        <v>0</v>
      </c>
      <c r="AV62" s="99">
        <f t="shared" si="23"/>
        <v>0</v>
      </c>
      <c r="AW62" s="15">
        <f t="shared" si="24"/>
        <v>2</v>
      </c>
      <c r="AX62" s="5">
        <f t="shared" si="25"/>
        <v>0</v>
      </c>
      <c r="AY62" s="79"/>
      <c r="AZ62" s="86"/>
      <c r="BA62" s="86"/>
      <c r="BB62" s="86"/>
      <c r="BC62" s="21"/>
      <c r="BU62" s="104"/>
      <c r="BV62" s="104"/>
    </row>
    <row r="63" spans="1:74" ht="12.75" customHeight="1" x14ac:dyDescent="0.2">
      <c r="A63" s="3"/>
      <c r="B63" s="5">
        <f t="shared" si="26"/>
        <v>16</v>
      </c>
      <c r="C63" s="137"/>
      <c r="D63" s="138"/>
      <c r="E63" s="22"/>
      <c r="F63" s="94"/>
      <c r="G63" s="95">
        <f t="shared" si="4"/>
        <v>0</v>
      </c>
      <c r="H63" s="94"/>
      <c r="I63" s="95">
        <f t="shared" si="5"/>
        <v>0</v>
      </c>
      <c r="J63" s="94"/>
      <c r="K63" s="95">
        <f t="shared" si="6"/>
        <v>0</v>
      </c>
      <c r="L63" s="94"/>
      <c r="M63" s="95">
        <f t="shared" si="7"/>
        <v>0</v>
      </c>
      <c r="N63" s="94"/>
      <c r="O63" s="95">
        <f t="shared" si="8"/>
        <v>0</v>
      </c>
      <c r="P63" s="94"/>
      <c r="Q63" s="95">
        <f t="shared" si="9"/>
        <v>0</v>
      </c>
      <c r="R63" s="94"/>
      <c r="S63" s="95">
        <f t="shared" si="10"/>
        <v>0</v>
      </c>
      <c r="T63" s="94"/>
      <c r="U63" s="95">
        <f t="shared" si="11"/>
        <v>0</v>
      </c>
      <c r="V63" s="94"/>
      <c r="W63" s="95">
        <f t="shared" si="12"/>
        <v>0</v>
      </c>
      <c r="X63" s="94"/>
      <c r="Y63" s="95">
        <f t="shared" si="13"/>
        <v>0</v>
      </c>
      <c r="Z63" s="94"/>
      <c r="AA63" s="95">
        <f t="shared" si="14"/>
        <v>0</v>
      </c>
      <c r="AB63" s="94"/>
      <c r="AC63" s="95">
        <f t="shared" si="15"/>
        <v>0</v>
      </c>
      <c r="AD63" s="94"/>
      <c r="AE63" s="95">
        <f t="shared" si="16"/>
        <v>0</v>
      </c>
      <c r="AF63" s="94"/>
      <c r="AG63" s="95">
        <f t="shared" si="17"/>
        <v>0</v>
      </c>
      <c r="AH63" s="94"/>
      <c r="AI63" s="95">
        <f t="shared" si="18"/>
        <v>0</v>
      </c>
      <c r="AJ63" s="94"/>
      <c r="AK63" s="95">
        <f t="shared" si="19"/>
        <v>0</v>
      </c>
      <c r="AL63" s="94"/>
      <c r="AM63" s="95">
        <f t="shared" si="20"/>
        <v>0</v>
      </c>
      <c r="AN63" s="94"/>
      <c r="AO63" s="95">
        <f t="shared" si="21"/>
        <v>0</v>
      </c>
      <c r="AP63" s="94"/>
      <c r="AQ63" s="95">
        <f t="shared" si="22"/>
        <v>0</v>
      </c>
      <c r="AR63" s="94"/>
      <c r="AS63" s="95">
        <f t="shared" si="1"/>
        <v>0</v>
      </c>
      <c r="AT63" s="5">
        <f t="shared" si="2"/>
        <v>0</v>
      </c>
      <c r="AU63" s="14">
        <f t="shared" si="3"/>
        <v>0</v>
      </c>
      <c r="AV63" s="99">
        <f t="shared" si="23"/>
        <v>0</v>
      </c>
      <c r="AW63" s="15">
        <f t="shared" si="24"/>
        <v>2</v>
      </c>
      <c r="AX63" s="5">
        <f t="shared" si="25"/>
        <v>0</v>
      </c>
      <c r="AY63" s="79"/>
      <c r="AZ63" s="86"/>
      <c r="BA63" s="86"/>
      <c r="BB63" s="86"/>
      <c r="BC63" s="21"/>
      <c r="BU63" s="104"/>
      <c r="BV63" s="104"/>
    </row>
    <row r="64" spans="1:74" ht="12.75" customHeight="1" x14ac:dyDescent="0.2">
      <c r="A64" s="3"/>
      <c r="B64" s="5">
        <f t="shared" si="26"/>
        <v>17</v>
      </c>
      <c r="C64" s="137"/>
      <c r="D64" s="138"/>
      <c r="E64" s="22"/>
      <c r="F64" s="94"/>
      <c r="G64" s="95">
        <f t="shared" si="4"/>
        <v>0</v>
      </c>
      <c r="H64" s="94"/>
      <c r="I64" s="95">
        <f t="shared" si="5"/>
        <v>0</v>
      </c>
      <c r="J64" s="94"/>
      <c r="K64" s="95">
        <f t="shared" si="6"/>
        <v>0</v>
      </c>
      <c r="L64" s="94"/>
      <c r="M64" s="95">
        <f t="shared" si="7"/>
        <v>0</v>
      </c>
      <c r="N64" s="94"/>
      <c r="O64" s="95">
        <f t="shared" si="8"/>
        <v>0</v>
      </c>
      <c r="P64" s="94"/>
      <c r="Q64" s="95">
        <f t="shared" si="9"/>
        <v>0</v>
      </c>
      <c r="R64" s="94"/>
      <c r="S64" s="95">
        <f t="shared" si="10"/>
        <v>0</v>
      </c>
      <c r="T64" s="94"/>
      <c r="U64" s="95">
        <f t="shared" si="11"/>
        <v>0</v>
      </c>
      <c r="V64" s="94"/>
      <c r="W64" s="95">
        <f t="shared" si="12"/>
        <v>0</v>
      </c>
      <c r="X64" s="94"/>
      <c r="Y64" s="95">
        <f t="shared" si="13"/>
        <v>0</v>
      </c>
      <c r="Z64" s="94"/>
      <c r="AA64" s="95">
        <f t="shared" si="14"/>
        <v>0</v>
      </c>
      <c r="AB64" s="94"/>
      <c r="AC64" s="95">
        <f t="shared" si="15"/>
        <v>0</v>
      </c>
      <c r="AD64" s="94"/>
      <c r="AE64" s="95">
        <f t="shared" si="16"/>
        <v>0</v>
      </c>
      <c r="AF64" s="94"/>
      <c r="AG64" s="95">
        <f t="shared" si="17"/>
        <v>0</v>
      </c>
      <c r="AH64" s="94"/>
      <c r="AI64" s="95">
        <f t="shared" si="18"/>
        <v>0</v>
      </c>
      <c r="AJ64" s="94"/>
      <c r="AK64" s="95">
        <f t="shared" si="19"/>
        <v>0</v>
      </c>
      <c r="AL64" s="94"/>
      <c r="AM64" s="95">
        <f t="shared" si="20"/>
        <v>0</v>
      </c>
      <c r="AN64" s="94"/>
      <c r="AO64" s="95">
        <f t="shared" si="21"/>
        <v>0</v>
      </c>
      <c r="AP64" s="94"/>
      <c r="AQ64" s="95">
        <f t="shared" si="22"/>
        <v>0</v>
      </c>
      <c r="AR64" s="94"/>
      <c r="AS64" s="95">
        <f t="shared" si="1"/>
        <v>0</v>
      </c>
      <c r="AT64" s="5">
        <f t="shared" si="2"/>
        <v>0</v>
      </c>
      <c r="AU64" s="14">
        <f t="shared" si="3"/>
        <v>0</v>
      </c>
      <c r="AV64" s="99">
        <f t="shared" si="23"/>
        <v>0</v>
      </c>
      <c r="AW64" s="15">
        <f t="shared" si="24"/>
        <v>2</v>
      </c>
      <c r="AX64" s="5">
        <f t="shared" si="25"/>
        <v>0</v>
      </c>
      <c r="AY64" s="79"/>
      <c r="AZ64" s="86"/>
      <c r="BA64" s="86"/>
      <c r="BB64" s="86"/>
      <c r="BC64" s="21"/>
      <c r="BU64" s="104"/>
      <c r="BV64" s="104"/>
    </row>
    <row r="65" spans="1:74" ht="12.75" customHeight="1" x14ac:dyDescent="0.2">
      <c r="A65" s="3"/>
      <c r="B65" s="5">
        <f t="shared" si="26"/>
        <v>18</v>
      </c>
      <c r="C65" s="137"/>
      <c r="D65" s="138"/>
      <c r="E65" s="22"/>
      <c r="F65" s="94"/>
      <c r="G65" s="95">
        <f t="shared" si="4"/>
        <v>0</v>
      </c>
      <c r="H65" s="94"/>
      <c r="I65" s="95">
        <f t="shared" si="5"/>
        <v>0</v>
      </c>
      <c r="J65" s="94"/>
      <c r="K65" s="95">
        <f t="shared" si="6"/>
        <v>0</v>
      </c>
      <c r="L65" s="94"/>
      <c r="M65" s="95">
        <f t="shared" si="7"/>
        <v>0</v>
      </c>
      <c r="N65" s="94"/>
      <c r="O65" s="95">
        <f t="shared" si="8"/>
        <v>0</v>
      </c>
      <c r="P65" s="94"/>
      <c r="Q65" s="95">
        <f t="shared" si="9"/>
        <v>0</v>
      </c>
      <c r="R65" s="94"/>
      <c r="S65" s="95">
        <f t="shared" si="10"/>
        <v>0</v>
      </c>
      <c r="T65" s="94"/>
      <c r="U65" s="95">
        <f t="shared" si="11"/>
        <v>0</v>
      </c>
      <c r="V65" s="94"/>
      <c r="W65" s="95">
        <f t="shared" si="12"/>
        <v>0</v>
      </c>
      <c r="X65" s="94"/>
      <c r="Y65" s="95">
        <f t="shared" si="13"/>
        <v>0</v>
      </c>
      <c r="Z65" s="94"/>
      <c r="AA65" s="95">
        <f t="shared" si="14"/>
        <v>0</v>
      </c>
      <c r="AB65" s="94"/>
      <c r="AC65" s="95">
        <f t="shared" si="15"/>
        <v>0</v>
      </c>
      <c r="AD65" s="94"/>
      <c r="AE65" s="95">
        <f t="shared" si="16"/>
        <v>0</v>
      </c>
      <c r="AF65" s="94"/>
      <c r="AG65" s="95">
        <f t="shared" si="17"/>
        <v>0</v>
      </c>
      <c r="AH65" s="94"/>
      <c r="AI65" s="95">
        <f t="shared" si="18"/>
        <v>0</v>
      </c>
      <c r="AJ65" s="94"/>
      <c r="AK65" s="95">
        <f t="shared" si="19"/>
        <v>0</v>
      </c>
      <c r="AL65" s="94"/>
      <c r="AM65" s="95">
        <f t="shared" si="20"/>
        <v>0</v>
      </c>
      <c r="AN65" s="94"/>
      <c r="AO65" s="95">
        <f t="shared" si="21"/>
        <v>0</v>
      </c>
      <c r="AP65" s="94"/>
      <c r="AQ65" s="95">
        <f t="shared" si="22"/>
        <v>0</v>
      </c>
      <c r="AR65" s="94"/>
      <c r="AS65" s="95">
        <f t="shared" si="1"/>
        <v>0</v>
      </c>
      <c r="AT65" s="5">
        <f t="shared" si="2"/>
        <v>0</v>
      </c>
      <c r="AU65" s="14">
        <f t="shared" si="3"/>
        <v>0</v>
      </c>
      <c r="AV65" s="99">
        <f t="shared" si="23"/>
        <v>0</v>
      </c>
      <c r="AW65" s="15">
        <f t="shared" si="24"/>
        <v>2</v>
      </c>
      <c r="AX65" s="5">
        <f t="shared" si="25"/>
        <v>0</v>
      </c>
      <c r="AY65" s="79"/>
      <c r="AZ65" s="86"/>
      <c r="BA65" s="86"/>
      <c r="BB65" s="86"/>
      <c r="BC65" s="21"/>
      <c r="BU65" s="104"/>
      <c r="BV65" s="104"/>
    </row>
    <row r="66" spans="1:74" ht="12.75" customHeight="1" x14ac:dyDescent="0.2">
      <c r="A66" s="3"/>
      <c r="B66" s="5">
        <f t="shared" si="26"/>
        <v>19</v>
      </c>
      <c r="C66" s="137"/>
      <c r="D66" s="138"/>
      <c r="E66" s="22"/>
      <c r="F66" s="94"/>
      <c r="G66" s="95">
        <f t="shared" si="4"/>
        <v>0</v>
      </c>
      <c r="H66" s="94"/>
      <c r="I66" s="95">
        <f t="shared" si="5"/>
        <v>0</v>
      </c>
      <c r="J66" s="94"/>
      <c r="K66" s="95">
        <f t="shared" si="6"/>
        <v>0</v>
      </c>
      <c r="L66" s="94"/>
      <c r="M66" s="95">
        <f t="shared" si="7"/>
        <v>0</v>
      </c>
      <c r="N66" s="94"/>
      <c r="O66" s="95">
        <f t="shared" si="8"/>
        <v>0</v>
      </c>
      <c r="P66" s="94"/>
      <c r="Q66" s="95">
        <f t="shared" si="9"/>
        <v>0</v>
      </c>
      <c r="R66" s="94"/>
      <c r="S66" s="95">
        <f t="shared" si="10"/>
        <v>0</v>
      </c>
      <c r="T66" s="94"/>
      <c r="U66" s="95">
        <f t="shared" si="11"/>
        <v>0</v>
      </c>
      <c r="V66" s="94"/>
      <c r="W66" s="95">
        <f t="shared" si="12"/>
        <v>0</v>
      </c>
      <c r="X66" s="94"/>
      <c r="Y66" s="95">
        <f t="shared" si="13"/>
        <v>0</v>
      </c>
      <c r="Z66" s="94"/>
      <c r="AA66" s="95">
        <f t="shared" si="14"/>
        <v>0</v>
      </c>
      <c r="AB66" s="94"/>
      <c r="AC66" s="95">
        <f t="shared" si="15"/>
        <v>0</v>
      </c>
      <c r="AD66" s="94"/>
      <c r="AE66" s="95">
        <f t="shared" si="16"/>
        <v>0</v>
      </c>
      <c r="AF66" s="94"/>
      <c r="AG66" s="95">
        <f t="shared" si="17"/>
        <v>0</v>
      </c>
      <c r="AH66" s="94"/>
      <c r="AI66" s="95">
        <f t="shared" si="18"/>
        <v>0</v>
      </c>
      <c r="AJ66" s="94"/>
      <c r="AK66" s="95">
        <f t="shared" si="19"/>
        <v>0</v>
      </c>
      <c r="AL66" s="94"/>
      <c r="AM66" s="95">
        <f t="shared" si="20"/>
        <v>0</v>
      </c>
      <c r="AN66" s="94"/>
      <c r="AO66" s="95">
        <f t="shared" si="21"/>
        <v>0</v>
      </c>
      <c r="AP66" s="94"/>
      <c r="AQ66" s="95">
        <f t="shared" si="22"/>
        <v>0</v>
      </c>
      <c r="AR66" s="94"/>
      <c r="AS66" s="95">
        <f t="shared" si="1"/>
        <v>0</v>
      </c>
      <c r="AT66" s="5">
        <f t="shared" si="2"/>
        <v>0</v>
      </c>
      <c r="AU66" s="14">
        <f t="shared" si="3"/>
        <v>0</v>
      </c>
      <c r="AV66" s="99">
        <f t="shared" si="23"/>
        <v>0</v>
      </c>
      <c r="AW66" s="15">
        <f t="shared" si="24"/>
        <v>2</v>
      </c>
      <c r="AX66" s="5">
        <f t="shared" si="25"/>
        <v>0</v>
      </c>
      <c r="AY66" s="79"/>
      <c r="AZ66" s="86"/>
      <c r="BA66" s="86"/>
      <c r="BB66" s="86"/>
      <c r="BC66" s="21"/>
      <c r="BU66" s="104"/>
      <c r="BV66" s="104"/>
    </row>
    <row r="67" spans="1:74" ht="12.75" customHeight="1" x14ac:dyDescent="0.2">
      <c r="A67" s="3"/>
      <c r="B67" s="5">
        <f t="shared" si="26"/>
        <v>20</v>
      </c>
      <c r="C67" s="137"/>
      <c r="D67" s="138"/>
      <c r="E67" s="22"/>
      <c r="F67" s="94"/>
      <c r="G67" s="95">
        <f t="shared" si="4"/>
        <v>0</v>
      </c>
      <c r="H67" s="94"/>
      <c r="I67" s="95">
        <f t="shared" si="5"/>
        <v>0</v>
      </c>
      <c r="J67" s="94"/>
      <c r="K67" s="95">
        <f t="shared" si="6"/>
        <v>0</v>
      </c>
      <c r="L67" s="94"/>
      <c r="M67" s="95">
        <f t="shared" si="7"/>
        <v>0</v>
      </c>
      <c r="N67" s="94"/>
      <c r="O67" s="95">
        <f t="shared" si="8"/>
        <v>0</v>
      </c>
      <c r="P67" s="94"/>
      <c r="Q67" s="95">
        <f t="shared" si="9"/>
        <v>0</v>
      </c>
      <c r="R67" s="94"/>
      <c r="S67" s="95">
        <f t="shared" si="10"/>
        <v>0</v>
      </c>
      <c r="T67" s="94"/>
      <c r="U67" s="95">
        <f t="shared" si="11"/>
        <v>0</v>
      </c>
      <c r="V67" s="94"/>
      <c r="W67" s="95">
        <f t="shared" si="12"/>
        <v>0</v>
      </c>
      <c r="X67" s="94"/>
      <c r="Y67" s="95">
        <f t="shared" si="13"/>
        <v>0</v>
      </c>
      <c r="Z67" s="94"/>
      <c r="AA67" s="95">
        <f t="shared" si="14"/>
        <v>0</v>
      </c>
      <c r="AB67" s="94"/>
      <c r="AC67" s="95">
        <f t="shared" si="15"/>
        <v>0</v>
      </c>
      <c r="AD67" s="94"/>
      <c r="AE67" s="95">
        <f t="shared" si="16"/>
        <v>0</v>
      </c>
      <c r="AF67" s="94"/>
      <c r="AG67" s="95">
        <f t="shared" si="17"/>
        <v>0</v>
      </c>
      <c r="AH67" s="94"/>
      <c r="AI67" s="95">
        <f t="shared" si="18"/>
        <v>0</v>
      </c>
      <c r="AJ67" s="94"/>
      <c r="AK67" s="95">
        <f t="shared" si="19"/>
        <v>0</v>
      </c>
      <c r="AL67" s="94"/>
      <c r="AM67" s="95">
        <f t="shared" si="20"/>
        <v>0</v>
      </c>
      <c r="AN67" s="94"/>
      <c r="AO67" s="95">
        <f t="shared" si="21"/>
        <v>0</v>
      </c>
      <c r="AP67" s="94"/>
      <c r="AQ67" s="95">
        <f t="shared" si="22"/>
        <v>0</v>
      </c>
      <c r="AR67" s="94"/>
      <c r="AS67" s="95">
        <f t="shared" si="1"/>
        <v>0</v>
      </c>
      <c r="AT67" s="5">
        <f t="shared" si="2"/>
        <v>0</v>
      </c>
      <c r="AU67" s="14">
        <f t="shared" si="3"/>
        <v>0</v>
      </c>
      <c r="AV67" s="99">
        <f t="shared" si="23"/>
        <v>0</v>
      </c>
      <c r="AW67" s="15">
        <f t="shared" si="24"/>
        <v>2</v>
      </c>
      <c r="AX67" s="5">
        <f t="shared" si="25"/>
        <v>0</v>
      </c>
      <c r="AY67" s="79"/>
      <c r="AZ67" s="86"/>
      <c r="BA67" s="86"/>
      <c r="BB67" s="86"/>
      <c r="BC67" s="21"/>
      <c r="BU67" s="104"/>
      <c r="BV67" s="104"/>
    </row>
    <row r="68" spans="1:74" ht="12.75" customHeight="1" x14ac:dyDescent="0.2">
      <c r="A68" s="3"/>
      <c r="B68" s="5">
        <f t="shared" si="26"/>
        <v>21</v>
      </c>
      <c r="C68" s="137"/>
      <c r="D68" s="138"/>
      <c r="E68" s="22"/>
      <c r="F68" s="94"/>
      <c r="G68" s="95">
        <f t="shared" si="4"/>
        <v>0</v>
      </c>
      <c r="H68" s="94"/>
      <c r="I68" s="95">
        <f t="shared" si="5"/>
        <v>0</v>
      </c>
      <c r="J68" s="94"/>
      <c r="K68" s="95">
        <f t="shared" si="6"/>
        <v>0</v>
      </c>
      <c r="L68" s="94"/>
      <c r="M68" s="95">
        <f t="shared" si="7"/>
        <v>0</v>
      </c>
      <c r="N68" s="94"/>
      <c r="O68" s="95">
        <f t="shared" si="8"/>
        <v>0</v>
      </c>
      <c r="P68" s="94"/>
      <c r="Q68" s="95">
        <f t="shared" si="9"/>
        <v>0</v>
      </c>
      <c r="R68" s="94"/>
      <c r="S68" s="95">
        <f t="shared" si="10"/>
        <v>0</v>
      </c>
      <c r="T68" s="94"/>
      <c r="U68" s="95">
        <f t="shared" si="11"/>
        <v>0</v>
      </c>
      <c r="V68" s="94"/>
      <c r="W68" s="95">
        <f t="shared" si="12"/>
        <v>0</v>
      </c>
      <c r="X68" s="94"/>
      <c r="Y68" s="95">
        <f t="shared" si="13"/>
        <v>0</v>
      </c>
      <c r="Z68" s="94"/>
      <c r="AA68" s="95">
        <f t="shared" si="14"/>
        <v>0</v>
      </c>
      <c r="AB68" s="94"/>
      <c r="AC68" s="95">
        <f t="shared" si="15"/>
        <v>0</v>
      </c>
      <c r="AD68" s="94"/>
      <c r="AE68" s="95">
        <f t="shared" si="16"/>
        <v>0</v>
      </c>
      <c r="AF68" s="94"/>
      <c r="AG68" s="95">
        <f t="shared" si="17"/>
        <v>0</v>
      </c>
      <c r="AH68" s="94"/>
      <c r="AI68" s="95">
        <f t="shared" si="18"/>
        <v>0</v>
      </c>
      <c r="AJ68" s="94"/>
      <c r="AK68" s="95">
        <f t="shared" si="19"/>
        <v>0</v>
      </c>
      <c r="AL68" s="94"/>
      <c r="AM68" s="95">
        <f t="shared" si="20"/>
        <v>0</v>
      </c>
      <c r="AN68" s="94"/>
      <c r="AO68" s="95">
        <f t="shared" si="21"/>
        <v>0</v>
      </c>
      <c r="AP68" s="94"/>
      <c r="AQ68" s="95">
        <f t="shared" si="22"/>
        <v>0</v>
      </c>
      <c r="AR68" s="94"/>
      <c r="AS68" s="95">
        <f t="shared" si="1"/>
        <v>0</v>
      </c>
      <c r="AT68" s="5">
        <f t="shared" si="2"/>
        <v>0</v>
      </c>
      <c r="AU68" s="14">
        <f t="shared" si="3"/>
        <v>0</v>
      </c>
      <c r="AV68" s="99">
        <f t="shared" si="23"/>
        <v>0</v>
      </c>
      <c r="AW68" s="15">
        <f t="shared" si="24"/>
        <v>2</v>
      </c>
      <c r="AX68" s="5">
        <f t="shared" si="25"/>
        <v>0</v>
      </c>
      <c r="AY68" s="79"/>
      <c r="AZ68" s="86"/>
      <c r="BA68" s="86"/>
      <c r="BB68" s="86"/>
      <c r="BC68" s="21"/>
      <c r="BS68" s="108"/>
      <c r="BT68" s="48"/>
      <c r="BU68" s="104"/>
      <c r="BV68" s="104"/>
    </row>
    <row r="69" spans="1:74" ht="12.75" customHeight="1" thickBot="1" x14ac:dyDescent="0.25">
      <c r="A69" s="3"/>
      <c r="B69" s="5">
        <f t="shared" si="26"/>
        <v>22</v>
      </c>
      <c r="C69" s="137"/>
      <c r="D69" s="138"/>
      <c r="E69" s="22"/>
      <c r="F69" s="94"/>
      <c r="G69" s="95">
        <f>IF(F69=$F$45,$F$46,0)</f>
        <v>0</v>
      </c>
      <c r="H69" s="94"/>
      <c r="I69" s="95">
        <f>IF(H69=$H$45,$H$46,0)</f>
        <v>0</v>
      </c>
      <c r="J69" s="94"/>
      <c r="K69" s="95">
        <f>IF(J69=$J$45,$J$46,0)</f>
        <v>0</v>
      </c>
      <c r="L69" s="94"/>
      <c r="M69" s="95">
        <f>IF(L69=$L$45,$L$46,0)</f>
        <v>0</v>
      </c>
      <c r="N69" s="94"/>
      <c r="O69" s="95">
        <f>IF(N69=$N$45,$N$46,0)</f>
        <v>0</v>
      </c>
      <c r="P69" s="94"/>
      <c r="Q69" s="95">
        <f>IF(P69=$P$45,$P$46,0)</f>
        <v>0</v>
      </c>
      <c r="R69" s="94"/>
      <c r="S69" s="95">
        <f>IF(R69=$R$45,$R$46,0)</f>
        <v>0</v>
      </c>
      <c r="T69" s="94"/>
      <c r="U69" s="95">
        <f>IF(T69=$T$45,$T$46,0)</f>
        <v>0</v>
      </c>
      <c r="V69" s="94"/>
      <c r="W69" s="95">
        <f>IF(V69=$V$45,$V$46,0)</f>
        <v>0</v>
      </c>
      <c r="X69" s="94"/>
      <c r="Y69" s="95">
        <f>IF(X69=$X$45,$X$46,0)</f>
        <v>0</v>
      </c>
      <c r="Z69" s="94"/>
      <c r="AA69" s="95">
        <f>IF(Z69=$Z$45,$Z$46,0)</f>
        <v>0</v>
      </c>
      <c r="AB69" s="94"/>
      <c r="AC69" s="95">
        <f>IF(AB69=$AB$45,$AB$46,0)</f>
        <v>0</v>
      </c>
      <c r="AD69" s="94"/>
      <c r="AE69" s="95">
        <f>IF(AD69=$AD$45,$AD$46,0)</f>
        <v>0</v>
      </c>
      <c r="AF69" s="94"/>
      <c r="AG69" s="95">
        <f>IF(AF69=$AF$45,$AF$46,0)</f>
        <v>0</v>
      </c>
      <c r="AH69" s="94"/>
      <c r="AI69" s="95">
        <f>IF(AH69=$AH$45,$AH$46,0)</f>
        <v>0</v>
      </c>
      <c r="AJ69" s="94"/>
      <c r="AK69" s="95">
        <f>IF(AJ69=$AJ$45,$AJ$46,0)</f>
        <v>0</v>
      </c>
      <c r="AL69" s="94"/>
      <c r="AM69" s="95">
        <f>IF(AL69=$AL$45,$AL$46,0)</f>
        <v>0</v>
      </c>
      <c r="AN69" s="94"/>
      <c r="AO69" s="95">
        <f>IF(AN69=$AN$45,$AN$46,0)</f>
        <v>0</v>
      </c>
      <c r="AP69" s="94"/>
      <c r="AQ69" s="95">
        <f>IF(AP69=$AP$45,$AP$46,0)</f>
        <v>0</v>
      </c>
      <c r="AR69" s="94"/>
      <c r="AS69" s="95">
        <f t="shared" si="1"/>
        <v>0</v>
      </c>
      <c r="AT69" s="5">
        <f t="shared" si="2"/>
        <v>0</v>
      </c>
      <c r="AU69" s="14">
        <f t="shared" si="3"/>
        <v>0</v>
      </c>
      <c r="AV69" s="99">
        <f t="shared" si="23"/>
        <v>0</v>
      </c>
      <c r="AW69" s="15">
        <f t="shared" si="24"/>
        <v>2</v>
      </c>
      <c r="AX69" s="5">
        <f t="shared" si="25"/>
        <v>0</v>
      </c>
      <c r="AY69" s="79"/>
      <c r="AZ69" s="86"/>
      <c r="BA69" s="86"/>
      <c r="BB69" s="86"/>
      <c r="BC69" s="21"/>
      <c r="BS69" s="108"/>
      <c r="BT69" s="110"/>
    </row>
    <row r="70" spans="1:74" ht="12.75" customHeight="1" x14ac:dyDescent="0.2">
      <c r="A70" s="3"/>
      <c r="B70" s="5">
        <f t="shared" si="26"/>
        <v>23</v>
      </c>
      <c r="C70" s="137"/>
      <c r="D70" s="138"/>
      <c r="E70" s="22"/>
      <c r="F70" s="94"/>
      <c r="G70" s="95">
        <f>IF(F70=$F$45,$F$46,0)</f>
        <v>0</v>
      </c>
      <c r="H70" s="94"/>
      <c r="I70" s="95">
        <f>IF(H70=$H$45,$H$46,0)</f>
        <v>0</v>
      </c>
      <c r="J70" s="94"/>
      <c r="K70" s="95">
        <f>IF(J70=$J$45,$J$46,0)</f>
        <v>0</v>
      </c>
      <c r="L70" s="94"/>
      <c r="M70" s="95">
        <f>IF(L70=$L$45,$L$46,0)</f>
        <v>0</v>
      </c>
      <c r="N70" s="94"/>
      <c r="O70" s="95">
        <f>IF(N70=$N$45,$N$46,0)</f>
        <v>0</v>
      </c>
      <c r="P70" s="94"/>
      <c r="Q70" s="95">
        <f>IF(P70=$P$45,$P$46,0)</f>
        <v>0</v>
      </c>
      <c r="R70" s="94"/>
      <c r="S70" s="95">
        <f>IF(R70=$R$45,$R$46,0)</f>
        <v>0</v>
      </c>
      <c r="T70" s="94"/>
      <c r="U70" s="95">
        <f>IF(T70=$T$45,$T$46,0)</f>
        <v>0</v>
      </c>
      <c r="V70" s="94"/>
      <c r="W70" s="95">
        <f>IF(V70=$V$45,$V$46,0)</f>
        <v>0</v>
      </c>
      <c r="X70" s="94"/>
      <c r="Y70" s="95">
        <f>IF(X70=$X$45,$X$46,0)</f>
        <v>0</v>
      </c>
      <c r="Z70" s="94"/>
      <c r="AA70" s="95">
        <f>IF(Z70=$Z$45,$Z$46,0)</f>
        <v>0</v>
      </c>
      <c r="AB70" s="94"/>
      <c r="AC70" s="95">
        <f>IF(AB70=$AB$45,$AB$46,0)</f>
        <v>0</v>
      </c>
      <c r="AD70" s="94"/>
      <c r="AE70" s="95">
        <f>IF(AD70=$AD$45,$AD$46,0)</f>
        <v>0</v>
      </c>
      <c r="AF70" s="94"/>
      <c r="AG70" s="95">
        <f>IF(AF70=$AF$45,$AF$46,0)</f>
        <v>0</v>
      </c>
      <c r="AH70" s="94"/>
      <c r="AI70" s="95">
        <f>IF(AH70=$AH$45,$AH$46,0)</f>
        <v>0</v>
      </c>
      <c r="AJ70" s="94"/>
      <c r="AK70" s="95">
        <f>IF(AJ70=$AJ$45,$AJ$46,0)</f>
        <v>0</v>
      </c>
      <c r="AL70" s="94"/>
      <c r="AM70" s="95">
        <f>IF(AL70=$AL$45,$AL$46,0)</f>
        <v>0</v>
      </c>
      <c r="AN70" s="94"/>
      <c r="AO70" s="95">
        <f>IF(AN70=$AN$45,$AN$46,0)</f>
        <v>0</v>
      </c>
      <c r="AP70" s="94"/>
      <c r="AQ70" s="95">
        <f>IF(AP70=$AP$45,$AP$46,0)</f>
        <v>0</v>
      </c>
      <c r="AR70" s="94"/>
      <c r="AS70" s="95">
        <f t="shared" si="1"/>
        <v>0</v>
      </c>
      <c r="AT70" s="5">
        <f t="shared" si="2"/>
        <v>0</v>
      </c>
      <c r="AU70" s="14">
        <f t="shared" si="3"/>
        <v>0</v>
      </c>
      <c r="AV70" s="99">
        <f t="shared" si="23"/>
        <v>0</v>
      </c>
      <c r="AW70" s="15">
        <f t="shared" si="24"/>
        <v>2</v>
      </c>
      <c r="AX70" s="5">
        <f t="shared" si="25"/>
        <v>0</v>
      </c>
      <c r="AY70" s="79"/>
      <c r="AZ70" s="86"/>
      <c r="BA70" s="86"/>
      <c r="BB70" s="86"/>
      <c r="BC70" s="21"/>
      <c r="BS70" s="106" t="s">
        <v>8</v>
      </c>
      <c r="BT70" s="105" t="s">
        <v>34</v>
      </c>
    </row>
    <row r="71" spans="1:74" ht="12.75" customHeight="1" x14ac:dyDescent="0.2">
      <c r="A71" s="3"/>
      <c r="B71" s="5">
        <f t="shared" si="26"/>
        <v>24</v>
      </c>
      <c r="C71" s="137"/>
      <c r="D71" s="138"/>
      <c r="E71" s="22"/>
      <c r="F71" s="94"/>
      <c r="G71" s="95">
        <f t="shared" ref="G71:G90" si="27">IF(F71=$F$45,$F$46,0)</f>
        <v>0</v>
      </c>
      <c r="H71" s="94"/>
      <c r="I71" s="95">
        <f t="shared" ref="I71:I90" si="28">IF(H71=$H$45,$H$46,0)</f>
        <v>0</v>
      </c>
      <c r="J71" s="94"/>
      <c r="K71" s="95">
        <f t="shared" ref="K71:K90" si="29">IF(J71=$J$45,$J$46,0)</f>
        <v>0</v>
      </c>
      <c r="L71" s="94"/>
      <c r="M71" s="95">
        <f t="shared" ref="M71:M90" si="30">IF(L71=$L$45,$L$46,0)</f>
        <v>0</v>
      </c>
      <c r="N71" s="94"/>
      <c r="O71" s="95">
        <f t="shared" ref="O71:O90" si="31">IF(N71=$N$45,$N$46,0)</f>
        <v>0</v>
      </c>
      <c r="P71" s="94"/>
      <c r="Q71" s="95">
        <f t="shared" ref="Q71:Q90" si="32">IF(P71=$P$45,$P$46,0)</f>
        <v>0</v>
      </c>
      <c r="R71" s="94"/>
      <c r="S71" s="95">
        <f t="shared" ref="S71:S90" si="33">IF(R71=$R$45,$R$46,0)</f>
        <v>0</v>
      </c>
      <c r="T71" s="94"/>
      <c r="U71" s="95">
        <f t="shared" ref="U71:U90" si="34">IF(T71=$T$45,$T$46,0)</f>
        <v>0</v>
      </c>
      <c r="V71" s="94"/>
      <c r="W71" s="95">
        <f t="shared" ref="W71:W90" si="35">IF(V71=$V$45,$V$46,0)</f>
        <v>0</v>
      </c>
      <c r="X71" s="94"/>
      <c r="Y71" s="95">
        <f t="shared" ref="Y71:Y90" si="36">IF(X71=$X$45,$X$46,0)</f>
        <v>0</v>
      </c>
      <c r="Z71" s="94"/>
      <c r="AA71" s="95">
        <f t="shared" ref="AA71:AA90" si="37">IF(Z71=$Z$45,$Z$46,0)</f>
        <v>0</v>
      </c>
      <c r="AB71" s="94"/>
      <c r="AC71" s="95">
        <f t="shared" ref="AC71:AC90" si="38">IF(AB71=$AB$45,$AB$46,0)</f>
        <v>0</v>
      </c>
      <c r="AD71" s="94"/>
      <c r="AE71" s="95">
        <f t="shared" ref="AE71:AE90" si="39">IF(AD71=$AD$45,$AD$46,0)</f>
        <v>0</v>
      </c>
      <c r="AF71" s="94"/>
      <c r="AG71" s="95">
        <f t="shared" ref="AG71:AG90" si="40">IF(AF71=$AF$45,$AF$46,0)</f>
        <v>0</v>
      </c>
      <c r="AH71" s="94"/>
      <c r="AI71" s="95">
        <f t="shared" ref="AI71:AI90" si="41">IF(AH71=$AH$45,$AH$46,0)</f>
        <v>0</v>
      </c>
      <c r="AJ71" s="94"/>
      <c r="AK71" s="95">
        <f t="shared" ref="AK71:AK90" si="42">IF(AJ71=$AJ$45,$AJ$46,0)</f>
        <v>0</v>
      </c>
      <c r="AL71" s="94"/>
      <c r="AM71" s="95">
        <f t="shared" ref="AM71:AM90" si="43">IF(AL71=$AL$45,$AL$46,0)</f>
        <v>0</v>
      </c>
      <c r="AN71" s="94"/>
      <c r="AO71" s="95">
        <f t="shared" ref="AO71:AO90" si="44">IF(AN71=$AN$45,$AN$46,0)</f>
        <v>0</v>
      </c>
      <c r="AP71" s="94"/>
      <c r="AQ71" s="95">
        <f t="shared" ref="AQ71:AQ90" si="45">IF(AP71=$AP$45,$AP$46,0)</f>
        <v>0</v>
      </c>
      <c r="AR71" s="94"/>
      <c r="AS71" s="95">
        <f t="shared" si="1"/>
        <v>0</v>
      </c>
      <c r="AT71" s="5">
        <f t="shared" si="2"/>
        <v>0</v>
      </c>
      <c r="AU71" s="14">
        <f t="shared" si="3"/>
        <v>0</v>
      </c>
      <c r="AV71" s="99">
        <f t="shared" si="23"/>
        <v>0</v>
      </c>
      <c r="AW71" s="15">
        <f t="shared" si="24"/>
        <v>2</v>
      </c>
      <c r="AX71" s="5">
        <f t="shared" si="25"/>
        <v>0</v>
      </c>
      <c r="AY71" s="79"/>
      <c r="AZ71" s="86"/>
      <c r="BA71" s="86"/>
      <c r="BB71" s="86"/>
      <c r="BC71" s="21"/>
      <c r="BS71" s="97">
        <v>1</v>
      </c>
      <c r="BT71" s="111" t="s">
        <v>87</v>
      </c>
    </row>
    <row r="72" spans="1:74" ht="12.75" customHeight="1" x14ac:dyDescent="0.2">
      <c r="A72" s="3"/>
      <c r="B72" s="5">
        <f t="shared" si="26"/>
        <v>25</v>
      </c>
      <c r="C72" s="137"/>
      <c r="D72" s="138"/>
      <c r="E72" s="22"/>
      <c r="F72" s="94"/>
      <c r="G72" s="95">
        <f t="shared" si="27"/>
        <v>0</v>
      </c>
      <c r="H72" s="94"/>
      <c r="I72" s="95">
        <f t="shared" si="28"/>
        <v>0</v>
      </c>
      <c r="J72" s="94"/>
      <c r="K72" s="95">
        <f t="shared" si="29"/>
        <v>0</v>
      </c>
      <c r="L72" s="94"/>
      <c r="M72" s="95">
        <f t="shared" si="30"/>
        <v>0</v>
      </c>
      <c r="N72" s="94"/>
      <c r="O72" s="95">
        <f t="shared" si="31"/>
        <v>0</v>
      </c>
      <c r="P72" s="94"/>
      <c r="Q72" s="95">
        <f t="shared" si="32"/>
        <v>0</v>
      </c>
      <c r="R72" s="94"/>
      <c r="S72" s="95">
        <f t="shared" si="33"/>
        <v>0</v>
      </c>
      <c r="T72" s="94"/>
      <c r="U72" s="95">
        <f t="shared" si="34"/>
        <v>0</v>
      </c>
      <c r="V72" s="94"/>
      <c r="W72" s="95">
        <f t="shared" si="35"/>
        <v>0</v>
      </c>
      <c r="X72" s="94"/>
      <c r="Y72" s="95">
        <f t="shared" si="36"/>
        <v>0</v>
      </c>
      <c r="Z72" s="94"/>
      <c r="AA72" s="95">
        <f t="shared" si="37"/>
        <v>0</v>
      </c>
      <c r="AB72" s="94"/>
      <c r="AC72" s="95">
        <f t="shared" si="38"/>
        <v>0</v>
      </c>
      <c r="AD72" s="94"/>
      <c r="AE72" s="95">
        <f t="shared" si="39"/>
        <v>0</v>
      </c>
      <c r="AF72" s="94"/>
      <c r="AG72" s="95">
        <f t="shared" si="40"/>
        <v>0</v>
      </c>
      <c r="AH72" s="94"/>
      <c r="AI72" s="95">
        <f t="shared" si="41"/>
        <v>0</v>
      </c>
      <c r="AJ72" s="94"/>
      <c r="AK72" s="95">
        <f t="shared" si="42"/>
        <v>0</v>
      </c>
      <c r="AL72" s="94"/>
      <c r="AM72" s="95">
        <f t="shared" si="43"/>
        <v>0</v>
      </c>
      <c r="AN72" s="94"/>
      <c r="AO72" s="95">
        <f t="shared" si="44"/>
        <v>0</v>
      </c>
      <c r="AP72" s="94"/>
      <c r="AQ72" s="95">
        <f t="shared" si="45"/>
        <v>0</v>
      </c>
      <c r="AR72" s="94"/>
      <c r="AS72" s="95">
        <f t="shared" si="1"/>
        <v>0</v>
      </c>
      <c r="AT72" s="5">
        <f t="shared" si="2"/>
        <v>0</v>
      </c>
      <c r="AU72" s="14">
        <f t="shared" si="3"/>
        <v>0</v>
      </c>
      <c r="AV72" s="99">
        <f t="shared" si="23"/>
        <v>0</v>
      </c>
      <c r="AW72" s="15">
        <f t="shared" si="24"/>
        <v>2</v>
      </c>
      <c r="AX72" s="5">
        <f t="shared" si="25"/>
        <v>0</v>
      </c>
      <c r="AY72" s="79"/>
      <c r="AZ72" s="86"/>
      <c r="BA72" s="86"/>
      <c r="BB72" s="86"/>
      <c r="BC72" s="21"/>
      <c r="BS72" s="97">
        <f>BS71+1</f>
        <v>2</v>
      </c>
      <c r="BT72" s="111" t="s">
        <v>86</v>
      </c>
    </row>
    <row r="73" spans="1:74" ht="12.75" customHeight="1" x14ac:dyDescent="0.2">
      <c r="A73" s="3"/>
      <c r="B73" s="5">
        <f t="shared" si="26"/>
        <v>26</v>
      </c>
      <c r="C73" s="137"/>
      <c r="D73" s="138"/>
      <c r="E73" s="22"/>
      <c r="F73" s="94"/>
      <c r="G73" s="95">
        <f t="shared" si="27"/>
        <v>0</v>
      </c>
      <c r="H73" s="94"/>
      <c r="I73" s="95">
        <f t="shared" si="28"/>
        <v>0</v>
      </c>
      <c r="J73" s="94"/>
      <c r="K73" s="95">
        <f t="shared" si="29"/>
        <v>0</v>
      </c>
      <c r="L73" s="94"/>
      <c r="M73" s="95">
        <f t="shared" si="30"/>
        <v>0</v>
      </c>
      <c r="N73" s="94"/>
      <c r="O73" s="95">
        <f t="shared" si="31"/>
        <v>0</v>
      </c>
      <c r="P73" s="94"/>
      <c r="Q73" s="95">
        <f t="shared" si="32"/>
        <v>0</v>
      </c>
      <c r="R73" s="94"/>
      <c r="S73" s="95">
        <f t="shared" si="33"/>
        <v>0</v>
      </c>
      <c r="T73" s="94"/>
      <c r="U73" s="95">
        <f t="shared" si="34"/>
        <v>0</v>
      </c>
      <c r="V73" s="94"/>
      <c r="W73" s="95">
        <f t="shared" si="35"/>
        <v>0</v>
      </c>
      <c r="X73" s="94"/>
      <c r="Y73" s="95">
        <f t="shared" si="36"/>
        <v>0</v>
      </c>
      <c r="Z73" s="94"/>
      <c r="AA73" s="95">
        <f t="shared" si="37"/>
        <v>0</v>
      </c>
      <c r="AB73" s="94"/>
      <c r="AC73" s="95">
        <f t="shared" si="38"/>
        <v>0</v>
      </c>
      <c r="AD73" s="94"/>
      <c r="AE73" s="95">
        <f t="shared" si="39"/>
        <v>0</v>
      </c>
      <c r="AF73" s="94"/>
      <c r="AG73" s="95">
        <f t="shared" si="40"/>
        <v>0</v>
      </c>
      <c r="AH73" s="94"/>
      <c r="AI73" s="95">
        <f t="shared" si="41"/>
        <v>0</v>
      </c>
      <c r="AJ73" s="94"/>
      <c r="AK73" s="95">
        <f t="shared" si="42"/>
        <v>0</v>
      </c>
      <c r="AL73" s="94"/>
      <c r="AM73" s="95">
        <f t="shared" si="43"/>
        <v>0</v>
      </c>
      <c r="AN73" s="94"/>
      <c r="AO73" s="95">
        <f t="shared" si="44"/>
        <v>0</v>
      </c>
      <c r="AP73" s="94"/>
      <c r="AQ73" s="95">
        <f t="shared" si="45"/>
        <v>0</v>
      </c>
      <c r="AR73" s="94"/>
      <c r="AS73" s="95">
        <f t="shared" si="1"/>
        <v>0</v>
      </c>
      <c r="AT73" s="5">
        <f t="shared" si="2"/>
        <v>0</v>
      </c>
      <c r="AU73" s="14">
        <f t="shared" si="3"/>
        <v>0</v>
      </c>
      <c r="AV73" s="99">
        <f t="shared" si="23"/>
        <v>0</v>
      </c>
      <c r="AW73" s="15">
        <f t="shared" si="24"/>
        <v>2</v>
      </c>
      <c r="AX73" s="5">
        <f t="shared" si="25"/>
        <v>0</v>
      </c>
      <c r="AY73" s="79"/>
      <c r="AZ73" s="86"/>
      <c r="BA73" s="86"/>
      <c r="BB73" s="86"/>
      <c r="BC73" s="21"/>
      <c r="BS73" s="97">
        <f>BS72+1</f>
        <v>3</v>
      </c>
      <c r="BT73" s="111" t="s">
        <v>85</v>
      </c>
    </row>
    <row r="74" spans="1:74" ht="12.75" customHeight="1" x14ac:dyDescent="0.2">
      <c r="A74" s="3"/>
      <c r="B74" s="5">
        <f t="shared" si="26"/>
        <v>27</v>
      </c>
      <c r="C74" s="137"/>
      <c r="D74" s="138"/>
      <c r="E74" s="22"/>
      <c r="F74" s="94"/>
      <c r="G74" s="95">
        <f t="shared" si="27"/>
        <v>0</v>
      </c>
      <c r="H74" s="94"/>
      <c r="I74" s="95">
        <f t="shared" si="28"/>
        <v>0</v>
      </c>
      <c r="J74" s="94"/>
      <c r="K74" s="95">
        <f t="shared" si="29"/>
        <v>0</v>
      </c>
      <c r="L74" s="94"/>
      <c r="M74" s="95">
        <f t="shared" si="30"/>
        <v>0</v>
      </c>
      <c r="N74" s="94"/>
      <c r="O74" s="95">
        <f t="shared" si="31"/>
        <v>0</v>
      </c>
      <c r="P74" s="94"/>
      <c r="Q74" s="95">
        <f t="shared" si="32"/>
        <v>0</v>
      </c>
      <c r="R74" s="94"/>
      <c r="S74" s="95">
        <f t="shared" si="33"/>
        <v>0</v>
      </c>
      <c r="T74" s="94"/>
      <c r="U74" s="95">
        <f t="shared" si="34"/>
        <v>0</v>
      </c>
      <c r="V74" s="94"/>
      <c r="W74" s="95">
        <f t="shared" si="35"/>
        <v>0</v>
      </c>
      <c r="X74" s="94"/>
      <c r="Y74" s="95">
        <f t="shared" si="36"/>
        <v>0</v>
      </c>
      <c r="Z74" s="94"/>
      <c r="AA74" s="95">
        <f t="shared" si="37"/>
        <v>0</v>
      </c>
      <c r="AB74" s="94"/>
      <c r="AC74" s="95">
        <f t="shared" si="38"/>
        <v>0</v>
      </c>
      <c r="AD74" s="94"/>
      <c r="AE74" s="95">
        <f t="shared" si="39"/>
        <v>0</v>
      </c>
      <c r="AF74" s="94"/>
      <c r="AG74" s="95">
        <f t="shared" si="40"/>
        <v>0</v>
      </c>
      <c r="AH74" s="94"/>
      <c r="AI74" s="95">
        <f t="shared" si="41"/>
        <v>0</v>
      </c>
      <c r="AJ74" s="94"/>
      <c r="AK74" s="95">
        <f t="shared" si="42"/>
        <v>0</v>
      </c>
      <c r="AL74" s="94"/>
      <c r="AM74" s="95">
        <f t="shared" si="43"/>
        <v>0</v>
      </c>
      <c r="AN74" s="94"/>
      <c r="AO74" s="95">
        <f t="shared" si="44"/>
        <v>0</v>
      </c>
      <c r="AP74" s="94"/>
      <c r="AQ74" s="95">
        <f t="shared" si="45"/>
        <v>0</v>
      </c>
      <c r="AR74" s="94"/>
      <c r="AS74" s="95">
        <f t="shared" si="1"/>
        <v>0</v>
      </c>
      <c r="AT74" s="5">
        <f t="shared" si="2"/>
        <v>0</v>
      </c>
      <c r="AU74" s="14">
        <f t="shared" si="3"/>
        <v>0</v>
      </c>
      <c r="AV74" s="99">
        <f t="shared" si="23"/>
        <v>0</v>
      </c>
      <c r="AW74" s="15">
        <f t="shared" si="24"/>
        <v>2</v>
      </c>
      <c r="AX74" s="5">
        <f t="shared" si="25"/>
        <v>0</v>
      </c>
      <c r="AY74" s="79"/>
      <c r="AZ74" s="86"/>
      <c r="BA74" s="86"/>
      <c r="BB74" s="86"/>
      <c r="BC74" s="21"/>
      <c r="BS74" s="97">
        <f>BS73+1</f>
        <v>4</v>
      </c>
      <c r="BT74" s="111" t="s">
        <v>84</v>
      </c>
    </row>
    <row r="75" spans="1:74" ht="12.75" customHeight="1" thickBot="1" x14ac:dyDescent="0.25">
      <c r="A75" s="3"/>
      <c r="B75" s="5">
        <f t="shared" si="26"/>
        <v>28</v>
      </c>
      <c r="C75" s="137"/>
      <c r="D75" s="138"/>
      <c r="E75" s="22"/>
      <c r="F75" s="94"/>
      <c r="G75" s="95">
        <f t="shared" si="27"/>
        <v>0</v>
      </c>
      <c r="H75" s="94"/>
      <c r="I75" s="95">
        <f t="shared" si="28"/>
        <v>0</v>
      </c>
      <c r="J75" s="94"/>
      <c r="K75" s="95">
        <f t="shared" si="29"/>
        <v>0</v>
      </c>
      <c r="L75" s="94"/>
      <c r="M75" s="95">
        <f t="shared" si="30"/>
        <v>0</v>
      </c>
      <c r="N75" s="94"/>
      <c r="O75" s="95">
        <f t="shared" si="31"/>
        <v>0</v>
      </c>
      <c r="P75" s="94"/>
      <c r="Q75" s="95">
        <f t="shared" si="32"/>
        <v>0</v>
      </c>
      <c r="R75" s="94"/>
      <c r="S75" s="95">
        <f t="shared" si="33"/>
        <v>0</v>
      </c>
      <c r="T75" s="94"/>
      <c r="U75" s="95">
        <f t="shared" si="34"/>
        <v>0</v>
      </c>
      <c r="V75" s="94"/>
      <c r="W75" s="95">
        <f t="shared" si="35"/>
        <v>0</v>
      </c>
      <c r="X75" s="94"/>
      <c r="Y75" s="95">
        <f t="shared" si="36"/>
        <v>0</v>
      </c>
      <c r="Z75" s="94"/>
      <c r="AA75" s="95">
        <f t="shared" si="37"/>
        <v>0</v>
      </c>
      <c r="AB75" s="94"/>
      <c r="AC75" s="95">
        <f t="shared" si="38"/>
        <v>0</v>
      </c>
      <c r="AD75" s="94"/>
      <c r="AE75" s="95">
        <f t="shared" si="39"/>
        <v>0</v>
      </c>
      <c r="AF75" s="94"/>
      <c r="AG75" s="95">
        <f t="shared" si="40"/>
        <v>0</v>
      </c>
      <c r="AH75" s="94"/>
      <c r="AI75" s="95">
        <f t="shared" si="41"/>
        <v>0</v>
      </c>
      <c r="AJ75" s="94"/>
      <c r="AK75" s="95">
        <f t="shared" si="42"/>
        <v>0</v>
      </c>
      <c r="AL75" s="94"/>
      <c r="AM75" s="95">
        <f t="shared" si="43"/>
        <v>0</v>
      </c>
      <c r="AN75" s="94"/>
      <c r="AO75" s="95">
        <f t="shared" si="44"/>
        <v>0</v>
      </c>
      <c r="AP75" s="94"/>
      <c r="AQ75" s="95">
        <f t="shared" si="45"/>
        <v>0</v>
      </c>
      <c r="AR75" s="94"/>
      <c r="AS75" s="95">
        <f t="shared" si="1"/>
        <v>0</v>
      </c>
      <c r="AT75" s="5">
        <f t="shared" si="2"/>
        <v>0</v>
      </c>
      <c r="AU75" s="14">
        <f t="shared" si="3"/>
        <v>0</v>
      </c>
      <c r="AV75" s="99">
        <f t="shared" si="23"/>
        <v>0</v>
      </c>
      <c r="AW75" s="15">
        <f t="shared" si="24"/>
        <v>2</v>
      </c>
      <c r="AX75" s="5">
        <f t="shared" si="25"/>
        <v>0</v>
      </c>
      <c r="AY75" s="79"/>
      <c r="AZ75" s="86"/>
      <c r="BA75" s="86"/>
      <c r="BB75" s="86"/>
      <c r="BC75" s="21"/>
      <c r="BS75" s="98">
        <f>BS74+1</f>
        <v>5</v>
      </c>
      <c r="BT75" s="121" t="s">
        <v>83</v>
      </c>
    </row>
    <row r="76" spans="1:74" ht="12.75" customHeight="1" x14ac:dyDescent="0.2">
      <c r="A76" s="3"/>
      <c r="B76" s="5">
        <f t="shared" si="26"/>
        <v>29</v>
      </c>
      <c r="C76" s="137"/>
      <c r="D76" s="138"/>
      <c r="E76" s="22"/>
      <c r="F76" s="94"/>
      <c r="G76" s="95">
        <f t="shared" si="27"/>
        <v>0</v>
      </c>
      <c r="H76" s="94"/>
      <c r="I76" s="95">
        <f t="shared" si="28"/>
        <v>0</v>
      </c>
      <c r="J76" s="94"/>
      <c r="K76" s="95">
        <f t="shared" si="29"/>
        <v>0</v>
      </c>
      <c r="L76" s="94"/>
      <c r="M76" s="95">
        <f t="shared" si="30"/>
        <v>0</v>
      </c>
      <c r="N76" s="94"/>
      <c r="O76" s="95">
        <f t="shared" si="31"/>
        <v>0</v>
      </c>
      <c r="P76" s="94"/>
      <c r="Q76" s="95">
        <f t="shared" si="32"/>
        <v>0</v>
      </c>
      <c r="R76" s="94"/>
      <c r="S76" s="95">
        <f t="shared" si="33"/>
        <v>0</v>
      </c>
      <c r="T76" s="94"/>
      <c r="U76" s="95">
        <f t="shared" si="34"/>
        <v>0</v>
      </c>
      <c r="V76" s="94"/>
      <c r="W76" s="95">
        <f t="shared" si="35"/>
        <v>0</v>
      </c>
      <c r="X76" s="94"/>
      <c r="Y76" s="95">
        <f t="shared" si="36"/>
        <v>0</v>
      </c>
      <c r="Z76" s="94"/>
      <c r="AA76" s="95">
        <f t="shared" si="37"/>
        <v>0</v>
      </c>
      <c r="AB76" s="94"/>
      <c r="AC76" s="95">
        <f t="shared" si="38"/>
        <v>0</v>
      </c>
      <c r="AD76" s="94"/>
      <c r="AE76" s="95">
        <f t="shared" si="39"/>
        <v>0</v>
      </c>
      <c r="AF76" s="94"/>
      <c r="AG76" s="95">
        <f t="shared" si="40"/>
        <v>0</v>
      </c>
      <c r="AH76" s="94"/>
      <c r="AI76" s="95">
        <f t="shared" si="41"/>
        <v>0</v>
      </c>
      <c r="AJ76" s="94"/>
      <c r="AK76" s="95">
        <f t="shared" si="42"/>
        <v>0</v>
      </c>
      <c r="AL76" s="94"/>
      <c r="AM76" s="95">
        <f t="shared" si="43"/>
        <v>0</v>
      </c>
      <c r="AN76" s="94"/>
      <c r="AO76" s="95">
        <f t="shared" si="44"/>
        <v>0</v>
      </c>
      <c r="AP76" s="94"/>
      <c r="AQ76" s="95">
        <f t="shared" si="45"/>
        <v>0</v>
      </c>
      <c r="AR76" s="94"/>
      <c r="AS76" s="95">
        <f t="shared" si="1"/>
        <v>0</v>
      </c>
      <c r="AT76" s="5">
        <f t="shared" si="2"/>
        <v>0</v>
      </c>
      <c r="AU76" s="14">
        <f t="shared" si="3"/>
        <v>0</v>
      </c>
      <c r="AV76" s="99">
        <f t="shared" si="23"/>
        <v>0</v>
      </c>
      <c r="AW76" s="15">
        <f t="shared" si="24"/>
        <v>2</v>
      </c>
      <c r="AX76" s="5">
        <f t="shared" si="25"/>
        <v>0</v>
      </c>
      <c r="AY76" s="79"/>
      <c r="AZ76" s="86"/>
      <c r="BA76" s="86"/>
      <c r="BB76" s="86"/>
      <c r="BC76" s="21"/>
    </row>
    <row r="77" spans="1:74" ht="12.75" customHeight="1" x14ac:dyDescent="0.2">
      <c r="A77" s="3"/>
      <c r="B77" s="5">
        <f t="shared" si="26"/>
        <v>30</v>
      </c>
      <c r="C77" s="137"/>
      <c r="D77" s="138"/>
      <c r="E77" s="22"/>
      <c r="F77" s="94"/>
      <c r="G77" s="95">
        <f t="shared" si="27"/>
        <v>0</v>
      </c>
      <c r="H77" s="94"/>
      <c r="I77" s="95">
        <f t="shared" si="28"/>
        <v>0</v>
      </c>
      <c r="J77" s="94"/>
      <c r="K77" s="95">
        <f t="shared" si="29"/>
        <v>0</v>
      </c>
      <c r="L77" s="94"/>
      <c r="M77" s="95">
        <f t="shared" si="30"/>
        <v>0</v>
      </c>
      <c r="N77" s="94"/>
      <c r="O77" s="95">
        <f t="shared" si="31"/>
        <v>0</v>
      </c>
      <c r="P77" s="94"/>
      <c r="Q77" s="95">
        <f t="shared" si="32"/>
        <v>0</v>
      </c>
      <c r="R77" s="94"/>
      <c r="S77" s="95">
        <f t="shared" si="33"/>
        <v>0</v>
      </c>
      <c r="T77" s="94"/>
      <c r="U77" s="95">
        <f t="shared" si="34"/>
        <v>0</v>
      </c>
      <c r="V77" s="94"/>
      <c r="W77" s="95">
        <f t="shared" si="35"/>
        <v>0</v>
      </c>
      <c r="X77" s="94"/>
      <c r="Y77" s="95">
        <f t="shared" si="36"/>
        <v>0</v>
      </c>
      <c r="Z77" s="94"/>
      <c r="AA77" s="95">
        <f t="shared" si="37"/>
        <v>0</v>
      </c>
      <c r="AB77" s="94"/>
      <c r="AC77" s="95">
        <f t="shared" si="38"/>
        <v>0</v>
      </c>
      <c r="AD77" s="94"/>
      <c r="AE77" s="95">
        <f t="shared" si="39"/>
        <v>0</v>
      </c>
      <c r="AF77" s="94"/>
      <c r="AG77" s="95">
        <f t="shared" si="40"/>
        <v>0</v>
      </c>
      <c r="AH77" s="94"/>
      <c r="AI77" s="95">
        <f t="shared" si="41"/>
        <v>0</v>
      </c>
      <c r="AJ77" s="94"/>
      <c r="AK77" s="95">
        <f t="shared" si="42"/>
        <v>0</v>
      </c>
      <c r="AL77" s="94"/>
      <c r="AM77" s="95">
        <f t="shared" si="43"/>
        <v>0</v>
      </c>
      <c r="AN77" s="94"/>
      <c r="AO77" s="95">
        <f t="shared" si="44"/>
        <v>0</v>
      </c>
      <c r="AP77" s="94"/>
      <c r="AQ77" s="95">
        <f t="shared" si="45"/>
        <v>0</v>
      </c>
      <c r="AR77" s="94"/>
      <c r="AS77" s="95">
        <f t="shared" si="1"/>
        <v>0</v>
      </c>
      <c r="AT77" s="5">
        <f t="shared" si="2"/>
        <v>0</v>
      </c>
      <c r="AU77" s="14">
        <f t="shared" si="3"/>
        <v>0</v>
      </c>
      <c r="AV77" s="99">
        <f t="shared" si="23"/>
        <v>0</v>
      </c>
      <c r="AW77" s="15">
        <f t="shared" si="24"/>
        <v>2</v>
      </c>
      <c r="AX77" s="5">
        <f t="shared" si="25"/>
        <v>0</v>
      </c>
      <c r="AY77" s="79"/>
      <c r="AZ77" s="86"/>
      <c r="BA77" s="86"/>
      <c r="BB77" s="86"/>
      <c r="BC77" s="21"/>
    </row>
    <row r="78" spans="1:74" ht="12.75" customHeight="1" x14ac:dyDescent="0.2">
      <c r="A78" s="3"/>
      <c r="B78" s="5">
        <f t="shared" si="26"/>
        <v>31</v>
      </c>
      <c r="C78" s="137"/>
      <c r="D78" s="138"/>
      <c r="E78" s="22"/>
      <c r="F78" s="94"/>
      <c r="G78" s="95">
        <f t="shared" si="27"/>
        <v>0</v>
      </c>
      <c r="H78" s="94"/>
      <c r="I78" s="95">
        <f t="shared" si="28"/>
        <v>0</v>
      </c>
      <c r="J78" s="94"/>
      <c r="K78" s="95">
        <f t="shared" si="29"/>
        <v>0</v>
      </c>
      <c r="L78" s="94"/>
      <c r="M78" s="95">
        <f t="shared" si="30"/>
        <v>0</v>
      </c>
      <c r="N78" s="94"/>
      <c r="O78" s="95">
        <f t="shared" si="31"/>
        <v>0</v>
      </c>
      <c r="P78" s="94"/>
      <c r="Q78" s="95">
        <f t="shared" si="32"/>
        <v>0</v>
      </c>
      <c r="R78" s="94"/>
      <c r="S78" s="95">
        <f t="shared" si="33"/>
        <v>0</v>
      </c>
      <c r="T78" s="94"/>
      <c r="U78" s="95">
        <f t="shared" si="34"/>
        <v>0</v>
      </c>
      <c r="V78" s="94"/>
      <c r="W78" s="95">
        <f t="shared" si="35"/>
        <v>0</v>
      </c>
      <c r="X78" s="94"/>
      <c r="Y78" s="95">
        <f t="shared" si="36"/>
        <v>0</v>
      </c>
      <c r="Z78" s="94"/>
      <c r="AA78" s="95">
        <f t="shared" si="37"/>
        <v>0</v>
      </c>
      <c r="AB78" s="94"/>
      <c r="AC78" s="95">
        <f t="shared" si="38"/>
        <v>0</v>
      </c>
      <c r="AD78" s="94"/>
      <c r="AE78" s="95">
        <f t="shared" si="39"/>
        <v>0</v>
      </c>
      <c r="AF78" s="94"/>
      <c r="AG78" s="95">
        <f t="shared" si="40"/>
        <v>0</v>
      </c>
      <c r="AH78" s="94"/>
      <c r="AI78" s="95">
        <f t="shared" si="41"/>
        <v>0</v>
      </c>
      <c r="AJ78" s="94"/>
      <c r="AK78" s="95">
        <f t="shared" si="42"/>
        <v>0</v>
      </c>
      <c r="AL78" s="94"/>
      <c r="AM78" s="95">
        <f t="shared" si="43"/>
        <v>0</v>
      </c>
      <c r="AN78" s="94"/>
      <c r="AO78" s="95">
        <f t="shared" si="44"/>
        <v>0</v>
      </c>
      <c r="AP78" s="94"/>
      <c r="AQ78" s="95">
        <f t="shared" si="45"/>
        <v>0</v>
      </c>
      <c r="AR78" s="94"/>
      <c r="AS78" s="95">
        <f t="shared" si="1"/>
        <v>0</v>
      </c>
      <c r="AT78" s="5">
        <f t="shared" si="2"/>
        <v>0</v>
      </c>
      <c r="AU78" s="14">
        <f t="shared" si="3"/>
        <v>0</v>
      </c>
      <c r="AV78" s="99">
        <f t="shared" si="23"/>
        <v>0</v>
      </c>
      <c r="AW78" s="15">
        <f t="shared" si="24"/>
        <v>2</v>
      </c>
      <c r="AX78" s="5">
        <f t="shared" si="25"/>
        <v>0</v>
      </c>
      <c r="AY78" s="79"/>
      <c r="AZ78" s="86"/>
      <c r="BA78" s="86"/>
      <c r="BB78" s="86"/>
      <c r="BC78" s="21"/>
    </row>
    <row r="79" spans="1:74" ht="12.75" customHeight="1" x14ac:dyDescent="0.2">
      <c r="A79" s="3"/>
      <c r="B79" s="5">
        <f t="shared" si="26"/>
        <v>32</v>
      </c>
      <c r="C79" s="137"/>
      <c r="D79" s="138"/>
      <c r="E79" s="22"/>
      <c r="F79" s="94"/>
      <c r="G79" s="95">
        <f t="shared" si="27"/>
        <v>0</v>
      </c>
      <c r="H79" s="94"/>
      <c r="I79" s="95">
        <f t="shared" si="28"/>
        <v>0</v>
      </c>
      <c r="J79" s="94"/>
      <c r="K79" s="95">
        <f t="shared" si="29"/>
        <v>0</v>
      </c>
      <c r="L79" s="94"/>
      <c r="M79" s="95">
        <f t="shared" si="30"/>
        <v>0</v>
      </c>
      <c r="N79" s="94"/>
      <c r="O79" s="95">
        <f t="shared" si="31"/>
        <v>0</v>
      </c>
      <c r="P79" s="94"/>
      <c r="Q79" s="95">
        <f t="shared" si="32"/>
        <v>0</v>
      </c>
      <c r="R79" s="94"/>
      <c r="S79" s="95">
        <f t="shared" si="33"/>
        <v>0</v>
      </c>
      <c r="T79" s="94"/>
      <c r="U79" s="95">
        <f t="shared" si="34"/>
        <v>0</v>
      </c>
      <c r="V79" s="94"/>
      <c r="W79" s="95">
        <f t="shared" si="35"/>
        <v>0</v>
      </c>
      <c r="X79" s="94"/>
      <c r="Y79" s="95">
        <f t="shared" si="36"/>
        <v>0</v>
      </c>
      <c r="Z79" s="94"/>
      <c r="AA79" s="95">
        <f t="shared" si="37"/>
        <v>0</v>
      </c>
      <c r="AB79" s="94"/>
      <c r="AC79" s="95">
        <f t="shared" si="38"/>
        <v>0</v>
      </c>
      <c r="AD79" s="94"/>
      <c r="AE79" s="95">
        <f t="shared" si="39"/>
        <v>0</v>
      </c>
      <c r="AF79" s="94"/>
      <c r="AG79" s="95">
        <f t="shared" si="40"/>
        <v>0</v>
      </c>
      <c r="AH79" s="94"/>
      <c r="AI79" s="95">
        <f t="shared" si="41"/>
        <v>0</v>
      </c>
      <c r="AJ79" s="94"/>
      <c r="AK79" s="95">
        <f t="shared" si="42"/>
        <v>0</v>
      </c>
      <c r="AL79" s="94"/>
      <c r="AM79" s="95">
        <f t="shared" si="43"/>
        <v>0</v>
      </c>
      <c r="AN79" s="94"/>
      <c r="AO79" s="95">
        <f t="shared" si="44"/>
        <v>0</v>
      </c>
      <c r="AP79" s="94"/>
      <c r="AQ79" s="95">
        <f t="shared" si="45"/>
        <v>0</v>
      </c>
      <c r="AR79" s="94"/>
      <c r="AS79" s="95">
        <f t="shared" si="1"/>
        <v>0</v>
      </c>
      <c r="AT79" s="5">
        <f t="shared" si="2"/>
        <v>0</v>
      </c>
      <c r="AU79" s="14">
        <f t="shared" si="3"/>
        <v>0</v>
      </c>
      <c r="AV79" s="99">
        <f t="shared" si="23"/>
        <v>0</v>
      </c>
      <c r="AW79" s="15">
        <f t="shared" si="24"/>
        <v>2</v>
      </c>
      <c r="AX79" s="5">
        <f t="shared" si="25"/>
        <v>0</v>
      </c>
      <c r="AY79" s="79"/>
      <c r="AZ79" s="86"/>
      <c r="BA79" s="86"/>
      <c r="BB79" s="86"/>
      <c r="BC79" s="21"/>
    </row>
    <row r="80" spans="1:74" ht="12.75" customHeight="1" x14ac:dyDescent="0.2">
      <c r="A80" s="3"/>
      <c r="B80" s="5">
        <f t="shared" si="26"/>
        <v>33</v>
      </c>
      <c r="C80" s="137"/>
      <c r="D80" s="138"/>
      <c r="E80" s="22"/>
      <c r="F80" s="94"/>
      <c r="G80" s="95">
        <f t="shared" si="27"/>
        <v>0</v>
      </c>
      <c r="H80" s="94"/>
      <c r="I80" s="95">
        <f t="shared" si="28"/>
        <v>0</v>
      </c>
      <c r="J80" s="94"/>
      <c r="K80" s="95">
        <f t="shared" si="29"/>
        <v>0</v>
      </c>
      <c r="L80" s="94"/>
      <c r="M80" s="95">
        <f t="shared" si="30"/>
        <v>0</v>
      </c>
      <c r="N80" s="94"/>
      <c r="O80" s="95">
        <f t="shared" si="31"/>
        <v>0</v>
      </c>
      <c r="P80" s="94"/>
      <c r="Q80" s="95">
        <f t="shared" si="32"/>
        <v>0</v>
      </c>
      <c r="R80" s="94"/>
      <c r="S80" s="95">
        <f t="shared" si="33"/>
        <v>0</v>
      </c>
      <c r="T80" s="94"/>
      <c r="U80" s="95">
        <f t="shared" si="34"/>
        <v>0</v>
      </c>
      <c r="V80" s="94"/>
      <c r="W80" s="95">
        <f t="shared" si="35"/>
        <v>0</v>
      </c>
      <c r="X80" s="94"/>
      <c r="Y80" s="95">
        <f t="shared" si="36"/>
        <v>0</v>
      </c>
      <c r="Z80" s="94"/>
      <c r="AA80" s="95">
        <f t="shared" si="37"/>
        <v>0</v>
      </c>
      <c r="AB80" s="94"/>
      <c r="AC80" s="95">
        <f t="shared" si="38"/>
        <v>0</v>
      </c>
      <c r="AD80" s="94"/>
      <c r="AE80" s="95">
        <f t="shared" si="39"/>
        <v>0</v>
      </c>
      <c r="AF80" s="94"/>
      <c r="AG80" s="95">
        <f t="shared" si="40"/>
        <v>0</v>
      </c>
      <c r="AH80" s="94"/>
      <c r="AI80" s="95">
        <f t="shared" si="41"/>
        <v>0</v>
      </c>
      <c r="AJ80" s="94"/>
      <c r="AK80" s="95">
        <f t="shared" si="42"/>
        <v>0</v>
      </c>
      <c r="AL80" s="94"/>
      <c r="AM80" s="95">
        <f t="shared" si="43"/>
        <v>0</v>
      </c>
      <c r="AN80" s="94"/>
      <c r="AO80" s="95">
        <f t="shared" si="44"/>
        <v>0</v>
      </c>
      <c r="AP80" s="94"/>
      <c r="AQ80" s="95">
        <f t="shared" si="45"/>
        <v>0</v>
      </c>
      <c r="AR80" s="94"/>
      <c r="AS80" s="95">
        <f t="shared" si="1"/>
        <v>0</v>
      </c>
      <c r="AT80" s="5">
        <f t="shared" si="2"/>
        <v>0</v>
      </c>
      <c r="AU80" s="14">
        <f t="shared" si="3"/>
        <v>0</v>
      </c>
      <c r="AV80" s="99">
        <f t="shared" si="23"/>
        <v>0</v>
      </c>
      <c r="AW80" s="15">
        <f t="shared" si="24"/>
        <v>2</v>
      </c>
      <c r="AX80" s="5">
        <f t="shared" si="25"/>
        <v>0</v>
      </c>
      <c r="AY80" s="79"/>
      <c r="AZ80" s="86"/>
      <c r="BA80" s="86"/>
      <c r="BB80" s="86"/>
      <c r="BC80" s="21"/>
    </row>
    <row r="81" spans="1:55" ht="12.75" customHeight="1" x14ac:dyDescent="0.2">
      <c r="A81" s="3"/>
      <c r="B81" s="5">
        <f t="shared" si="26"/>
        <v>34</v>
      </c>
      <c r="C81" s="137"/>
      <c r="D81" s="138"/>
      <c r="E81" s="22"/>
      <c r="F81" s="94"/>
      <c r="G81" s="95">
        <f t="shared" si="27"/>
        <v>0</v>
      </c>
      <c r="H81" s="94"/>
      <c r="I81" s="95">
        <f t="shared" si="28"/>
        <v>0</v>
      </c>
      <c r="J81" s="94"/>
      <c r="K81" s="95">
        <f t="shared" si="29"/>
        <v>0</v>
      </c>
      <c r="L81" s="94"/>
      <c r="M81" s="95">
        <f t="shared" si="30"/>
        <v>0</v>
      </c>
      <c r="N81" s="94"/>
      <c r="O81" s="95">
        <f t="shared" si="31"/>
        <v>0</v>
      </c>
      <c r="P81" s="94"/>
      <c r="Q81" s="95">
        <f t="shared" si="32"/>
        <v>0</v>
      </c>
      <c r="R81" s="94"/>
      <c r="S81" s="95">
        <f t="shared" si="33"/>
        <v>0</v>
      </c>
      <c r="T81" s="94"/>
      <c r="U81" s="95">
        <f t="shared" si="34"/>
        <v>0</v>
      </c>
      <c r="V81" s="94"/>
      <c r="W81" s="95">
        <f t="shared" si="35"/>
        <v>0</v>
      </c>
      <c r="X81" s="94"/>
      <c r="Y81" s="95">
        <f t="shared" si="36"/>
        <v>0</v>
      </c>
      <c r="Z81" s="94"/>
      <c r="AA81" s="95">
        <f t="shared" si="37"/>
        <v>0</v>
      </c>
      <c r="AB81" s="94"/>
      <c r="AC81" s="95">
        <f t="shared" si="38"/>
        <v>0</v>
      </c>
      <c r="AD81" s="94"/>
      <c r="AE81" s="95">
        <f t="shared" si="39"/>
        <v>0</v>
      </c>
      <c r="AF81" s="94"/>
      <c r="AG81" s="95">
        <f t="shared" si="40"/>
        <v>0</v>
      </c>
      <c r="AH81" s="94"/>
      <c r="AI81" s="95">
        <f t="shared" si="41"/>
        <v>0</v>
      </c>
      <c r="AJ81" s="94"/>
      <c r="AK81" s="95">
        <f t="shared" si="42"/>
        <v>0</v>
      </c>
      <c r="AL81" s="94"/>
      <c r="AM81" s="95">
        <f t="shared" si="43"/>
        <v>0</v>
      </c>
      <c r="AN81" s="94"/>
      <c r="AO81" s="95">
        <f t="shared" si="44"/>
        <v>0</v>
      </c>
      <c r="AP81" s="94"/>
      <c r="AQ81" s="95">
        <f t="shared" si="45"/>
        <v>0</v>
      </c>
      <c r="AR81" s="94"/>
      <c r="AS81" s="95">
        <f t="shared" si="1"/>
        <v>0</v>
      </c>
      <c r="AT81" s="5">
        <f t="shared" si="2"/>
        <v>0</v>
      </c>
      <c r="AU81" s="14">
        <f t="shared" si="3"/>
        <v>0</v>
      </c>
      <c r="AV81" s="99">
        <f t="shared" si="23"/>
        <v>0</v>
      </c>
      <c r="AW81" s="15">
        <f t="shared" si="24"/>
        <v>2</v>
      </c>
      <c r="AX81" s="5">
        <f t="shared" si="25"/>
        <v>0</v>
      </c>
      <c r="AY81" s="79"/>
      <c r="AZ81" s="86"/>
      <c r="BA81" s="86"/>
      <c r="BB81" s="86"/>
      <c r="BC81" s="21"/>
    </row>
    <row r="82" spans="1:55" ht="12.75" customHeight="1" x14ac:dyDescent="0.2">
      <c r="A82" s="3"/>
      <c r="B82" s="5">
        <f t="shared" si="26"/>
        <v>35</v>
      </c>
      <c r="C82" s="137"/>
      <c r="D82" s="138"/>
      <c r="E82" s="22"/>
      <c r="F82" s="94"/>
      <c r="G82" s="95">
        <f t="shared" si="27"/>
        <v>0</v>
      </c>
      <c r="H82" s="94"/>
      <c r="I82" s="95">
        <f t="shared" si="28"/>
        <v>0</v>
      </c>
      <c r="J82" s="94"/>
      <c r="K82" s="95">
        <f t="shared" si="29"/>
        <v>0</v>
      </c>
      <c r="L82" s="94"/>
      <c r="M82" s="95">
        <f t="shared" si="30"/>
        <v>0</v>
      </c>
      <c r="N82" s="94"/>
      <c r="O82" s="95">
        <f t="shared" si="31"/>
        <v>0</v>
      </c>
      <c r="P82" s="94"/>
      <c r="Q82" s="95">
        <f t="shared" si="32"/>
        <v>0</v>
      </c>
      <c r="R82" s="94"/>
      <c r="S82" s="95">
        <f t="shared" si="33"/>
        <v>0</v>
      </c>
      <c r="T82" s="94"/>
      <c r="U82" s="95">
        <f t="shared" si="34"/>
        <v>0</v>
      </c>
      <c r="V82" s="94"/>
      <c r="W82" s="95">
        <f t="shared" si="35"/>
        <v>0</v>
      </c>
      <c r="X82" s="94"/>
      <c r="Y82" s="95">
        <f t="shared" si="36"/>
        <v>0</v>
      </c>
      <c r="Z82" s="94"/>
      <c r="AA82" s="95">
        <f t="shared" si="37"/>
        <v>0</v>
      </c>
      <c r="AB82" s="94"/>
      <c r="AC82" s="95">
        <f t="shared" si="38"/>
        <v>0</v>
      </c>
      <c r="AD82" s="94"/>
      <c r="AE82" s="95">
        <f t="shared" si="39"/>
        <v>0</v>
      </c>
      <c r="AF82" s="94"/>
      <c r="AG82" s="95">
        <f t="shared" si="40"/>
        <v>0</v>
      </c>
      <c r="AH82" s="94"/>
      <c r="AI82" s="95">
        <f t="shared" si="41"/>
        <v>0</v>
      </c>
      <c r="AJ82" s="94"/>
      <c r="AK82" s="95">
        <f t="shared" si="42"/>
        <v>0</v>
      </c>
      <c r="AL82" s="94"/>
      <c r="AM82" s="95">
        <f t="shared" si="43"/>
        <v>0</v>
      </c>
      <c r="AN82" s="94"/>
      <c r="AO82" s="95">
        <f t="shared" si="44"/>
        <v>0</v>
      </c>
      <c r="AP82" s="94"/>
      <c r="AQ82" s="95">
        <f t="shared" si="45"/>
        <v>0</v>
      </c>
      <c r="AR82" s="94"/>
      <c r="AS82" s="95">
        <f t="shared" si="1"/>
        <v>0</v>
      </c>
      <c r="AT82" s="5">
        <f t="shared" si="2"/>
        <v>0</v>
      </c>
      <c r="AU82" s="14">
        <f t="shared" si="3"/>
        <v>0</v>
      </c>
      <c r="AV82" s="99">
        <f t="shared" si="23"/>
        <v>0</v>
      </c>
      <c r="AW82" s="15">
        <f t="shared" si="24"/>
        <v>2</v>
      </c>
      <c r="AX82" s="5">
        <f t="shared" si="25"/>
        <v>0</v>
      </c>
      <c r="AY82" s="79"/>
      <c r="AZ82" s="86"/>
      <c r="BA82" s="86"/>
      <c r="BB82" s="86"/>
      <c r="BC82" s="21"/>
    </row>
    <row r="83" spans="1:55" ht="12.75" customHeight="1" x14ac:dyDescent="0.2">
      <c r="A83" s="3"/>
      <c r="B83" s="5">
        <f t="shared" si="26"/>
        <v>36</v>
      </c>
      <c r="C83" s="137"/>
      <c r="D83" s="138"/>
      <c r="E83" s="22"/>
      <c r="F83" s="94"/>
      <c r="G83" s="95">
        <f t="shared" si="27"/>
        <v>0</v>
      </c>
      <c r="H83" s="94"/>
      <c r="I83" s="95">
        <f t="shared" si="28"/>
        <v>0</v>
      </c>
      <c r="J83" s="94"/>
      <c r="K83" s="95">
        <f t="shared" si="29"/>
        <v>0</v>
      </c>
      <c r="L83" s="94"/>
      <c r="M83" s="95">
        <f t="shared" si="30"/>
        <v>0</v>
      </c>
      <c r="N83" s="94"/>
      <c r="O83" s="95">
        <f t="shared" si="31"/>
        <v>0</v>
      </c>
      <c r="P83" s="94"/>
      <c r="Q83" s="95">
        <f t="shared" si="32"/>
        <v>0</v>
      </c>
      <c r="R83" s="94"/>
      <c r="S83" s="95">
        <f t="shared" si="33"/>
        <v>0</v>
      </c>
      <c r="T83" s="94"/>
      <c r="U83" s="95">
        <f t="shared" si="34"/>
        <v>0</v>
      </c>
      <c r="V83" s="94"/>
      <c r="W83" s="95">
        <f t="shared" si="35"/>
        <v>0</v>
      </c>
      <c r="X83" s="94"/>
      <c r="Y83" s="95">
        <f t="shared" si="36"/>
        <v>0</v>
      </c>
      <c r="Z83" s="94"/>
      <c r="AA83" s="95">
        <f t="shared" si="37"/>
        <v>0</v>
      </c>
      <c r="AB83" s="94"/>
      <c r="AC83" s="95">
        <f t="shared" si="38"/>
        <v>0</v>
      </c>
      <c r="AD83" s="94"/>
      <c r="AE83" s="95">
        <f t="shared" si="39"/>
        <v>0</v>
      </c>
      <c r="AF83" s="94"/>
      <c r="AG83" s="95">
        <f t="shared" si="40"/>
        <v>0</v>
      </c>
      <c r="AH83" s="94"/>
      <c r="AI83" s="95">
        <f t="shared" si="41"/>
        <v>0</v>
      </c>
      <c r="AJ83" s="94"/>
      <c r="AK83" s="95">
        <f t="shared" si="42"/>
        <v>0</v>
      </c>
      <c r="AL83" s="94"/>
      <c r="AM83" s="95">
        <f t="shared" si="43"/>
        <v>0</v>
      </c>
      <c r="AN83" s="94"/>
      <c r="AO83" s="95">
        <f t="shared" si="44"/>
        <v>0</v>
      </c>
      <c r="AP83" s="94"/>
      <c r="AQ83" s="95">
        <f t="shared" si="45"/>
        <v>0</v>
      </c>
      <c r="AR83" s="94"/>
      <c r="AS83" s="95">
        <f t="shared" si="1"/>
        <v>0</v>
      </c>
      <c r="AT83" s="5">
        <f t="shared" si="2"/>
        <v>0</v>
      </c>
      <c r="AU83" s="14">
        <f t="shared" si="3"/>
        <v>0</v>
      </c>
      <c r="AV83" s="99">
        <f t="shared" si="23"/>
        <v>0</v>
      </c>
      <c r="AW83" s="15">
        <f t="shared" si="24"/>
        <v>2</v>
      </c>
      <c r="AX83" s="5">
        <f t="shared" si="25"/>
        <v>0</v>
      </c>
      <c r="AY83" s="79"/>
      <c r="AZ83" s="86"/>
      <c r="BA83" s="86"/>
      <c r="BB83" s="86"/>
      <c r="BC83" s="21"/>
    </row>
    <row r="84" spans="1:55" ht="12.75" customHeight="1" x14ac:dyDescent="0.2">
      <c r="A84" s="3"/>
      <c r="B84" s="5">
        <f t="shared" si="26"/>
        <v>37</v>
      </c>
      <c r="C84" s="137"/>
      <c r="D84" s="138"/>
      <c r="E84" s="22"/>
      <c r="F84" s="94"/>
      <c r="G84" s="95">
        <f t="shared" si="27"/>
        <v>0</v>
      </c>
      <c r="H84" s="94"/>
      <c r="I84" s="95">
        <f t="shared" si="28"/>
        <v>0</v>
      </c>
      <c r="J84" s="94"/>
      <c r="K84" s="95">
        <f t="shared" si="29"/>
        <v>0</v>
      </c>
      <c r="L84" s="94"/>
      <c r="M84" s="95">
        <f t="shared" si="30"/>
        <v>0</v>
      </c>
      <c r="N84" s="94"/>
      <c r="O84" s="95">
        <f t="shared" si="31"/>
        <v>0</v>
      </c>
      <c r="P84" s="94"/>
      <c r="Q84" s="95">
        <f t="shared" si="32"/>
        <v>0</v>
      </c>
      <c r="R84" s="94"/>
      <c r="S84" s="95">
        <f t="shared" si="33"/>
        <v>0</v>
      </c>
      <c r="T84" s="94"/>
      <c r="U84" s="95">
        <f t="shared" si="34"/>
        <v>0</v>
      </c>
      <c r="V84" s="94"/>
      <c r="W84" s="95">
        <f t="shared" si="35"/>
        <v>0</v>
      </c>
      <c r="X84" s="94"/>
      <c r="Y84" s="95">
        <f t="shared" si="36"/>
        <v>0</v>
      </c>
      <c r="Z84" s="94"/>
      <c r="AA84" s="95">
        <f t="shared" si="37"/>
        <v>0</v>
      </c>
      <c r="AB84" s="94"/>
      <c r="AC84" s="95">
        <f t="shared" si="38"/>
        <v>0</v>
      </c>
      <c r="AD84" s="94"/>
      <c r="AE84" s="95">
        <f t="shared" si="39"/>
        <v>0</v>
      </c>
      <c r="AF84" s="94"/>
      <c r="AG84" s="95">
        <f t="shared" si="40"/>
        <v>0</v>
      </c>
      <c r="AH84" s="94"/>
      <c r="AI84" s="95">
        <f t="shared" si="41"/>
        <v>0</v>
      </c>
      <c r="AJ84" s="94"/>
      <c r="AK84" s="95">
        <f t="shared" si="42"/>
        <v>0</v>
      </c>
      <c r="AL84" s="94"/>
      <c r="AM84" s="95">
        <f t="shared" si="43"/>
        <v>0</v>
      </c>
      <c r="AN84" s="94"/>
      <c r="AO84" s="95">
        <f t="shared" si="44"/>
        <v>0</v>
      </c>
      <c r="AP84" s="94"/>
      <c r="AQ84" s="95">
        <f t="shared" si="45"/>
        <v>0</v>
      </c>
      <c r="AR84" s="94"/>
      <c r="AS84" s="95">
        <f t="shared" si="1"/>
        <v>0</v>
      </c>
      <c r="AT84" s="5">
        <f t="shared" si="2"/>
        <v>0</v>
      </c>
      <c r="AU84" s="14">
        <f t="shared" si="3"/>
        <v>0</v>
      </c>
      <c r="AV84" s="99">
        <f t="shared" si="23"/>
        <v>0</v>
      </c>
      <c r="AW84" s="15">
        <f t="shared" si="24"/>
        <v>2</v>
      </c>
      <c r="AX84" s="5">
        <f t="shared" si="25"/>
        <v>0</v>
      </c>
      <c r="AY84" s="79"/>
      <c r="AZ84" s="86"/>
      <c r="BA84" s="86"/>
      <c r="BB84" s="86"/>
      <c r="BC84" s="21"/>
    </row>
    <row r="85" spans="1:55" ht="12.75" customHeight="1" x14ac:dyDescent="0.2">
      <c r="A85" s="3"/>
      <c r="B85" s="5">
        <f t="shared" si="26"/>
        <v>38</v>
      </c>
      <c r="C85" s="137"/>
      <c r="D85" s="138"/>
      <c r="E85" s="22"/>
      <c r="F85" s="94"/>
      <c r="G85" s="95">
        <f t="shared" si="27"/>
        <v>0</v>
      </c>
      <c r="H85" s="94"/>
      <c r="I85" s="95">
        <f t="shared" si="28"/>
        <v>0</v>
      </c>
      <c r="J85" s="94"/>
      <c r="K85" s="95">
        <f t="shared" si="29"/>
        <v>0</v>
      </c>
      <c r="L85" s="94"/>
      <c r="M85" s="95">
        <f t="shared" si="30"/>
        <v>0</v>
      </c>
      <c r="N85" s="94"/>
      <c r="O85" s="95">
        <f t="shared" si="31"/>
        <v>0</v>
      </c>
      <c r="P85" s="94"/>
      <c r="Q85" s="95">
        <f t="shared" si="32"/>
        <v>0</v>
      </c>
      <c r="R85" s="94"/>
      <c r="S85" s="95">
        <f t="shared" si="33"/>
        <v>0</v>
      </c>
      <c r="T85" s="94"/>
      <c r="U85" s="95">
        <f t="shared" si="34"/>
        <v>0</v>
      </c>
      <c r="V85" s="94"/>
      <c r="W85" s="95">
        <f t="shared" si="35"/>
        <v>0</v>
      </c>
      <c r="X85" s="94"/>
      <c r="Y85" s="95">
        <f t="shared" si="36"/>
        <v>0</v>
      </c>
      <c r="Z85" s="94"/>
      <c r="AA85" s="95">
        <f t="shared" si="37"/>
        <v>0</v>
      </c>
      <c r="AB85" s="94"/>
      <c r="AC85" s="95">
        <f t="shared" si="38"/>
        <v>0</v>
      </c>
      <c r="AD85" s="94"/>
      <c r="AE85" s="95">
        <f t="shared" si="39"/>
        <v>0</v>
      </c>
      <c r="AF85" s="94"/>
      <c r="AG85" s="95">
        <f t="shared" si="40"/>
        <v>0</v>
      </c>
      <c r="AH85" s="94"/>
      <c r="AI85" s="95">
        <f t="shared" si="41"/>
        <v>0</v>
      </c>
      <c r="AJ85" s="94"/>
      <c r="AK85" s="95">
        <f t="shared" si="42"/>
        <v>0</v>
      </c>
      <c r="AL85" s="94"/>
      <c r="AM85" s="95">
        <f t="shared" si="43"/>
        <v>0</v>
      </c>
      <c r="AN85" s="94"/>
      <c r="AO85" s="95">
        <f t="shared" si="44"/>
        <v>0</v>
      </c>
      <c r="AP85" s="94"/>
      <c r="AQ85" s="95">
        <f t="shared" si="45"/>
        <v>0</v>
      </c>
      <c r="AR85" s="94"/>
      <c r="AS85" s="95">
        <f t="shared" si="1"/>
        <v>0</v>
      </c>
      <c r="AT85" s="5">
        <f t="shared" si="2"/>
        <v>0</v>
      </c>
      <c r="AU85" s="14">
        <f t="shared" si="3"/>
        <v>0</v>
      </c>
      <c r="AV85" s="99">
        <f t="shared" si="23"/>
        <v>0</v>
      </c>
      <c r="AW85" s="15">
        <f t="shared" si="24"/>
        <v>2</v>
      </c>
      <c r="AX85" s="5">
        <f t="shared" si="25"/>
        <v>0</v>
      </c>
      <c r="AY85" s="79"/>
      <c r="AZ85" s="86"/>
      <c r="BA85" s="86"/>
      <c r="BB85" s="86"/>
      <c r="BC85" s="21"/>
    </row>
    <row r="86" spans="1:55" ht="12.75" customHeight="1" x14ac:dyDescent="0.2">
      <c r="A86" s="3"/>
      <c r="B86" s="5">
        <f t="shared" si="26"/>
        <v>39</v>
      </c>
      <c r="C86" s="137"/>
      <c r="D86" s="138"/>
      <c r="E86" s="22"/>
      <c r="F86" s="94"/>
      <c r="G86" s="95">
        <f t="shared" si="27"/>
        <v>0</v>
      </c>
      <c r="H86" s="94"/>
      <c r="I86" s="95">
        <f t="shared" si="28"/>
        <v>0</v>
      </c>
      <c r="J86" s="94"/>
      <c r="K86" s="95">
        <f t="shared" si="29"/>
        <v>0</v>
      </c>
      <c r="L86" s="94"/>
      <c r="M86" s="95">
        <f t="shared" si="30"/>
        <v>0</v>
      </c>
      <c r="N86" s="94"/>
      <c r="O86" s="95">
        <f t="shared" si="31"/>
        <v>0</v>
      </c>
      <c r="P86" s="94"/>
      <c r="Q86" s="95">
        <f t="shared" si="32"/>
        <v>0</v>
      </c>
      <c r="R86" s="94"/>
      <c r="S86" s="95">
        <f t="shared" si="33"/>
        <v>0</v>
      </c>
      <c r="T86" s="94"/>
      <c r="U86" s="95">
        <f t="shared" si="34"/>
        <v>0</v>
      </c>
      <c r="V86" s="94"/>
      <c r="W86" s="95">
        <f t="shared" si="35"/>
        <v>0</v>
      </c>
      <c r="X86" s="94"/>
      <c r="Y86" s="95">
        <f t="shared" si="36"/>
        <v>0</v>
      </c>
      <c r="Z86" s="94"/>
      <c r="AA86" s="95">
        <f t="shared" si="37"/>
        <v>0</v>
      </c>
      <c r="AB86" s="94"/>
      <c r="AC86" s="95">
        <f t="shared" si="38"/>
        <v>0</v>
      </c>
      <c r="AD86" s="94"/>
      <c r="AE86" s="95">
        <f t="shared" si="39"/>
        <v>0</v>
      </c>
      <c r="AF86" s="94"/>
      <c r="AG86" s="95">
        <f t="shared" si="40"/>
        <v>0</v>
      </c>
      <c r="AH86" s="94"/>
      <c r="AI86" s="95">
        <f t="shared" si="41"/>
        <v>0</v>
      </c>
      <c r="AJ86" s="94"/>
      <c r="AK86" s="95">
        <f t="shared" si="42"/>
        <v>0</v>
      </c>
      <c r="AL86" s="94"/>
      <c r="AM86" s="95">
        <f t="shared" si="43"/>
        <v>0</v>
      </c>
      <c r="AN86" s="94"/>
      <c r="AO86" s="95">
        <f t="shared" si="44"/>
        <v>0</v>
      </c>
      <c r="AP86" s="94"/>
      <c r="AQ86" s="95">
        <f t="shared" si="45"/>
        <v>0</v>
      </c>
      <c r="AR86" s="94"/>
      <c r="AS86" s="95">
        <f t="shared" si="1"/>
        <v>0</v>
      </c>
      <c r="AT86" s="5">
        <f t="shared" si="2"/>
        <v>0</v>
      </c>
      <c r="AU86" s="14">
        <f t="shared" si="3"/>
        <v>0</v>
      </c>
      <c r="AV86" s="99">
        <f t="shared" si="23"/>
        <v>0</v>
      </c>
      <c r="AW86" s="15">
        <f t="shared" si="24"/>
        <v>2</v>
      </c>
      <c r="AX86" s="5">
        <f t="shared" si="25"/>
        <v>0</v>
      </c>
      <c r="AY86" s="79"/>
      <c r="AZ86" s="86"/>
      <c r="BA86" s="86"/>
      <c r="BB86" s="86"/>
      <c r="BC86" s="21"/>
    </row>
    <row r="87" spans="1:55" ht="12.75" customHeight="1" x14ac:dyDescent="0.2">
      <c r="A87" s="3"/>
      <c r="B87" s="5">
        <f t="shared" si="26"/>
        <v>40</v>
      </c>
      <c r="C87" s="137"/>
      <c r="D87" s="138"/>
      <c r="E87" s="22"/>
      <c r="F87" s="94"/>
      <c r="G87" s="95">
        <f t="shared" si="27"/>
        <v>0</v>
      </c>
      <c r="H87" s="94"/>
      <c r="I87" s="95">
        <f t="shared" si="28"/>
        <v>0</v>
      </c>
      <c r="J87" s="94"/>
      <c r="K87" s="95">
        <f t="shared" si="29"/>
        <v>0</v>
      </c>
      <c r="L87" s="94"/>
      <c r="M87" s="95">
        <f t="shared" si="30"/>
        <v>0</v>
      </c>
      <c r="N87" s="94"/>
      <c r="O87" s="95">
        <f t="shared" si="31"/>
        <v>0</v>
      </c>
      <c r="P87" s="94"/>
      <c r="Q87" s="95">
        <f t="shared" si="32"/>
        <v>0</v>
      </c>
      <c r="R87" s="94"/>
      <c r="S87" s="95">
        <f t="shared" si="33"/>
        <v>0</v>
      </c>
      <c r="T87" s="94"/>
      <c r="U87" s="95">
        <f t="shared" si="34"/>
        <v>0</v>
      </c>
      <c r="V87" s="94"/>
      <c r="W87" s="95">
        <f t="shared" si="35"/>
        <v>0</v>
      </c>
      <c r="X87" s="94"/>
      <c r="Y87" s="95">
        <f t="shared" si="36"/>
        <v>0</v>
      </c>
      <c r="Z87" s="94"/>
      <c r="AA87" s="95">
        <f t="shared" si="37"/>
        <v>0</v>
      </c>
      <c r="AB87" s="94"/>
      <c r="AC87" s="95">
        <f t="shared" si="38"/>
        <v>0</v>
      </c>
      <c r="AD87" s="94"/>
      <c r="AE87" s="95">
        <f t="shared" si="39"/>
        <v>0</v>
      </c>
      <c r="AF87" s="94"/>
      <c r="AG87" s="95">
        <f t="shared" si="40"/>
        <v>0</v>
      </c>
      <c r="AH87" s="94"/>
      <c r="AI87" s="95">
        <f t="shared" si="41"/>
        <v>0</v>
      </c>
      <c r="AJ87" s="94"/>
      <c r="AK87" s="95">
        <f t="shared" si="42"/>
        <v>0</v>
      </c>
      <c r="AL87" s="94"/>
      <c r="AM87" s="95">
        <f t="shared" si="43"/>
        <v>0</v>
      </c>
      <c r="AN87" s="94"/>
      <c r="AO87" s="95">
        <f t="shared" si="44"/>
        <v>0</v>
      </c>
      <c r="AP87" s="94"/>
      <c r="AQ87" s="95">
        <f t="shared" si="45"/>
        <v>0</v>
      </c>
      <c r="AR87" s="94"/>
      <c r="AS87" s="95">
        <f t="shared" si="1"/>
        <v>0</v>
      </c>
      <c r="AT87" s="5">
        <f t="shared" si="2"/>
        <v>0</v>
      </c>
      <c r="AU87" s="14">
        <f t="shared" si="3"/>
        <v>0</v>
      </c>
      <c r="AV87" s="99">
        <f t="shared" si="23"/>
        <v>0</v>
      </c>
      <c r="AW87" s="15">
        <f t="shared" si="24"/>
        <v>2</v>
      </c>
      <c r="AX87" s="5">
        <f t="shared" si="25"/>
        <v>0</v>
      </c>
      <c r="AY87" s="79"/>
      <c r="AZ87" s="86"/>
      <c r="BA87" s="86"/>
      <c r="BB87" s="86"/>
      <c r="BC87" s="21"/>
    </row>
    <row r="88" spans="1:55" ht="12.75" customHeight="1" x14ac:dyDescent="0.2">
      <c r="A88" s="3"/>
      <c r="B88" s="5">
        <f t="shared" si="26"/>
        <v>41</v>
      </c>
      <c r="C88" s="137"/>
      <c r="D88" s="138"/>
      <c r="E88" s="22"/>
      <c r="F88" s="94"/>
      <c r="G88" s="95">
        <f t="shared" si="27"/>
        <v>0</v>
      </c>
      <c r="H88" s="94"/>
      <c r="I88" s="95">
        <f t="shared" si="28"/>
        <v>0</v>
      </c>
      <c r="J88" s="94"/>
      <c r="K88" s="95">
        <f t="shared" si="29"/>
        <v>0</v>
      </c>
      <c r="L88" s="94"/>
      <c r="M88" s="95">
        <f t="shared" si="30"/>
        <v>0</v>
      </c>
      <c r="N88" s="94"/>
      <c r="O88" s="95">
        <f t="shared" si="31"/>
        <v>0</v>
      </c>
      <c r="P88" s="94"/>
      <c r="Q88" s="95">
        <f t="shared" si="32"/>
        <v>0</v>
      </c>
      <c r="R88" s="94"/>
      <c r="S88" s="95">
        <f t="shared" si="33"/>
        <v>0</v>
      </c>
      <c r="T88" s="94"/>
      <c r="U88" s="95">
        <f t="shared" si="34"/>
        <v>0</v>
      </c>
      <c r="V88" s="94"/>
      <c r="W88" s="95">
        <f t="shared" si="35"/>
        <v>0</v>
      </c>
      <c r="X88" s="94"/>
      <c r="Y88" s="95">
        <f t="shared" si="36"/>
        <v>0</v>
      </c>
      <c r="Z88" s="94"/>
      <c r="AA88" s="95">
        <f t="shared" si="37"/>
        <v>0</v>
      </c>
      <c r="AB88" s="94"/>
      <c r="AC88" s="95">
        <f t="shared" si="38"/>
        <v>0</v>
      </c>
      <c r="AD88" s="94"/>
      <c r="AE88" s="95">
        <f t="shared" si="39"/>
        <v>0</v>
      </c>
      <c r="AF88" s="94"/>
      <c r="AG88" s="95">
        <f t="shared" si="40"/>
        <v>0</v>
      </c>
      <c r="AH88" s="94"/>
      <c r="AI88" s="95">
        <f t="shared" si="41"/>
        <v>0</v>
      </c>
      <c r="AJ88" s="94"/>
      <c r="AK88" s="95">
        <f t="shared" si="42"/>
        <v>0</v>
      </c>
      <c r="AL88" s="94"/>
      <c r="AM88" s="95">
        <f t="shared" si="43"/>
        <v>0</v>
      </c>
      <c r="AN88" s="94"/>
      <c r="AO88" s="95">
        <f t="shared" si="44"/>
        <v>0</v>
      </c>
      <c r="AP88" s="94"/>
      <c r="AQ88" s="95">
        <f t="shared" si="45"/>
        <v>0</v>
      </c>
      <c r="AR88" s="94"/>
      <c r="AS88" s="95">
        <f t="shared" si="1"/>
        <v>0</v>
      </c>
      <c r="AT88" s="5">
        <f t="shared" si="2"/>
        <v>0</v>
      </c>
      <c r="AU88" s="14">
        <f t="shared" si="3"/>
        <v>0</v>
      </c>
      <c r="AV88" s="99">
        <f t="shared" si="23"/>
        <v>0</v>
      </c>
      <c r="AW88" s="15">
        <f t="shared" si="24"/>
        <v>2</v>
      </c>
      <c r="AX88" s="5">
        <f t="shared" si="25"/>
        <v>0</v>
      </c>
      <c r="AY88" s="79"/>
      <c r="AZ88" s="86"/>
      <c r="BA88" s="86"/>
      <c r="BB88" s="86"/>
      <c r="BC88" s="21"/>
    </row>
    <row r="89" spans="1:55" ht="12.75" customHeight="1" x14ac:dyDescent="0.2">
      <c r="A89" s="3"/>
      <c r="B89" s="5">
        <f t="shared" si="26"/>
        <v>42</v>
      </c>
      <c r="C89" s="137"/>
      <c r="D89" s="138"/>
      <c r="E89" s="22"/>
      <c r="F89" s="94"/>
      <c r="G89" s="95">
        <f t="shared" si="27"/>
        <v>0</v>
      </c>
      <c r="H89" s="94"/>
      <c r="I89" s="95">
        <f t="shared" si="28"/>
        <v>0</v>
      </c>
      <c r="J89" s="94"/>
      <c r="K89" s="95">
        <f t="shared" si="29"/>
        <v>0</v>
      </c>
      <c r="L89" s="94"/>
      <c r="M89" s="95">
        <f t="shared" si="30"/>
        <v>0</v>
      </c>
      <c r="N89" s="94"/>
      <c r="O89" s="95">
        <f t="shared" si="31"/>
        <v>0</v>
      </c>
      <c r="P89" s="94"/>
      <c r="Q89" s="95">
        <f t="shared" si="32"/>
        <v>0</v>
      </c>
      <c r="R89" s="94"/>
      <c r="S89" s="95">
        <f t="shared" si="33"/>
        <v>0</v>
      </c>
      <c r="T89" s="94"/>
      <c r="U89" s="95">
        <f t="shared" si="34"/>
        <v>0</v>
      </c>
      <c r="V89" s="94"/>
      <c r="W89" s="95">
        <f t="shared" si="35"/>
        <v>0</v>
      </c>
      <c r="X89" s="94"/>
      <c r="Y89" s="95">
        <f t="shared" si="36"/>
        <v>0</v>
      </c>
      <c r="Z89" s="94"/>
      <c r="AA89" s="95">
        <f t="shared" si="37"/>
        <v>0</v>
      </c>
      <c r="AB89" s="94"/>
      <c r="AC89" s="95">
        <f t="shared" si="38"/>
        <v>0</v>
      </c>
      <c r="AD89" s="94"/>
      <c r="AE89" s="95">
        <f t="shared" si="39"/>
        <v>0</v>
      </c>
      <c r="AF89" s="94"/>
      <c r="AG89" s="95">
        <f t="shared" si="40"/>
        <v>0</v>
      </c>
      <c r="AH89" s="94"/>
      <c r="AI89" s="95">
        <f t="shared" si="41"/>
        <v>0</v>
      </c>
      <c r="AJ89" s="94"/>
      <c r="AK89" s="95">
        <f t="shared" si="42"/>
        <v>0</v>
      </c>
      <c r="AL89" s="94"/>
      <c r="AM89" s="95">
        <f t="shared" si="43"/>
        <v>0</v>
      </c>
      <c r="AN89" s="94"/>
      <c r="AO89" s="95">
        <f t="shared" si="44"/>
        <v>0</v>
      </c>
      <c r="AP89" s="94"/>
      <c r="AQ89" s="95">
        <f t="shared" si="45"/>
        <v>0</v>
      </c>
      <c r="AR89" s="94"/>
      <c r="AS89" s="95">
        <f t="shared" si="1"/>
        <v>0</v>
      </c>
      <c r="AT89" s="5">
        <f t="shared" si="2"/>
        <v>0</v>
      </c>
      <c r="AU89" s="14">
        <f t="shared" si="3"/>
        <v>0</v>
      </c>
      <c r="AV89" s="99">
        <f t="shared" si="23"/>
        <v>0</v>
      </c>
      <c r="AW89" s="15">
        <f t="shared" si="24"/>
        <v>2</v>
      </c>
      <c r="AX89" s="5">
        <f t="shared" si="25"/>
        <v>0</v>
      </c>
      <c r="AY89" s="79"/>
      <c r="AZ89" s="86"/>
      <c r="BA89" s="86"/>
      <c r="BB89" s="86"/>
      <c r="BC89" s="21"/>
    </row>
    <row r="90" spans="1:55" ht="12.75" customHeight="1" x14ac:dyDescent="0.2">
      <c r="A90" s="3"/>
      <c r="B90" s="5">
        <f t="shared" si="26"/>
        <v>43</v>
      </c>
      <c r="C90" s="137"/>
      <c r="D90" s="138"/>
      <c r="E90" s="22"/>
      <c r="F90" s="94"/>
      <c r="G90" s="95">
        <f t="shared" si="27"/>
        <v>0</v>
      </c>
      <c r="H90" s="94"/>
      <c r="I90" s="95">
        <f t="shared" si="28"/>
        <v>0</v>
      </c>
      <c r="J90" s="94"/>
      <c r="K90" s="95">
        <f t="shared" si="29"/>
        <v>0</v>
      </c>
      <c r="L90" s="94"/>
      <c r="M90" s="95">
        <f t="shared" si="30"/>
        <v>0</v>
      </c>
      <c r="N90" s="94"/>
      <c r="O90" s="95">
        <f t="shared" si="31"/>
        <v>0</v>
      </c>
      <c r="P90" s="94"/>
      <c r="Q90" s="95">
        <f t="shared" si="32"/>
        <v>0</v>
      </c>
      <c r="R90" s="94"/>
      <c r="S90" s="95">
        <f t="shared" si="33"/>
        <v>0</v>
      </c>
      <c r="T90" s="94"/>
      <c r="U90" s="95">
        <f t="shared" si="34"/>
        <v>0</v>
      </c>
      <c r="V90" s="94"/>
      <c r="W90" s="95">
        <f t="shared" si="35"/>
        <v>0</v>
      </c>
      <c r="X90" s="94"/>
      <c r="Y90" s="95">
        <f t="shared" si="36"/>
        <v>0</v>
      </c>
      <c r="Z90" s="94"/>
      <c r="AA90" s="95">
        <f t="shared" si="37"/>
        <v>0</v>
      </c>
      <c r="AB90" s="94"/>
      <c r="AC90" s="95">
        <f t="shared" si="38"/>
        <v>0</v>
      </c>
      <c r="AD90" s="94"/>
      <c r="AE90" s="95">
        <f t="shared" si="39"/>
        <v>0</v>
      </c>
      <c r="AF90" s="94"/>
      <c r="AG90" s="95">
        <f t="shared" si="40"/>
        <v>0</v>
      </c>
      <c r="AH90" s="94"/>
      <c r="AI90" s="95">
        <f t="shared" si="41"/>
        <v>0</v>
      </c>
      <c r="AJ90" s="94"/>
      <c r="AK90" s="95">
        <f t="shared" si="42"/>
        <v>0</v>
      </c>
      <c r="AL90" s="94"/>
      <c r="AM90" s="95">
        <f t="shared" si="43"/>
        <v>0</v>
      </c>
      <c r="AN90" s="94"/>
      <c r="AO90" s="95">
        <f t="shared" si="44"/>
        <v>0</v>
      </c>
      <c r="AP90" s="94"/>
      <c r="AQ90" s="95">
        <f t="shared" si="45"/>
        <v>0</v>
      </c>
      <c r="AR90" s="94"/>
      <c r="AS90" s="95">
        <f t="shared" si="1"/>
        <v>0</v>
      </c>
      <c r="AT90" s="5">
        <f t="shared" si="2"/>
        <v>0</v>
      </c>
      <c r="AU90" s="14">
        <f t="shared" si="3"/>
        <v>0</v>
      </c>
      <c r="AV90" s="99">
        <f t="shared" si="23"/>
        <v>0</v>
      </c>
      <c r="AW90" s="15">
        <f t="shared" si="24"/>
        <v>2</v>
      </c>
      <c r="AX90" s="5">
        <f t="shared" si="25"/>
        <v>0</v>
      </c>
      <c r="AY90" s="79"/>
      <c r="AZ90" s="86"/>
      <c r="BA90" s="86"/>
      <c r="BB90" s="86"/>
      <c r="BC90" s="21"/>
    </row>
    <row r="91" spans="1:55" ht="12.75" customHeight="1" x14ac:dyDescent="0.2">
      <c r="A91" s="3"/>
      <c r="B91" s="5">
        <f t="shared" si="26"/>
        <v>44</v>
      </c>
      <c r="C91" s="137"/>
      <c r="D91" s="138"/>
      <c r="E91" s="22"/>
      <c r="F91" s="94"/>
      <c r="G91" s="95">
        <f>IF(F91=$F$45,$F$46,0)</f>
        <v>0</v>
      </c>
      <c r="H91" s="94"/>
      <c r="I91" s="95">
        <f>IF(H91=$H$45,$H$46,0)</f>
        <v>0</v>
      </c>
      <c r="J91" s="94"/>
      <c r="K91" s="95">
        <f>IF(J91=$J$45,$J$46,0)</f>
        <v>0</v>
      </c>
      <c r="L91" s="94"/>
      <c r="M91" s="95">
        <f>IF(L91=$L$45,$L$46,0)</f>
        <v>0</v>
      </c>
      <c r="N91" s="94"/>
      <c r="O91" s="95">
        <f>IF(N91=$N$45,$N$46,0)</f>
        <v>0</v>
      </c>
      <c r="P91" s="94"/>
      <c r="Q91" s="95">
        <f>IF(P91=$P$45,$P$46,0)</f>
        <v>0</v>
      </c>
      <c r="R91" s="94"/>
      <c r="S91" s="95">
        <f>IF(R91=$R$45,$R$46,0)</f>
        <v>0</v>
      </c>
      <c r="T91" s="94"/>
      <c r="U91" s="95">
        <f>IF(T91=$T$45,$T$46,0)</f>
        <v>0</v>
      </c>
      <c r="V91" s="94"/>
      <c r="W91" s="95">
        <f>IF(V91=$V$45,$V$46,0)</f>
        <v>0</v>
      </c>
      <c r="X91" s="94"/>
      <c r="Y91" s="95">
        <f>IF(X91=$X$45,$X$46,0)</f>
        <v>0</v>
      </c>
      <c r="Z91" s="94"/>
      <c r="AA91" s="95">
        <f>IF(Z91=$Z$45,$Z$46,0)</f>
        <v>0</v>
      </c>
      <c r="AB91" s="94"/>
      <c r="AC91" s="95">
        <f>IF(AB91=$AB$45,$AB$46,0)</f>
        <v>0</v>
      </c>
      <c r="AD91" s="94"/>
      <c r="AE91" s="95">
        <f>IF(AD91=$AD$45,$AD$46,0)</f>
        <v>0</v>
      </c>
      <c r="AF91" s="94"/>
      <c r="AG91" s="95">
        <f>IF(AF91=$AF$45,$AF$46,0)</f>
        <v>0</v>
      </c>
      <c r="AH91" s="94"/>
      <c r="AI91" s="95">
        <f>IF(AH91=$AH$45,$AH$46,0)</f>
        <v>0</v>
      </c>
      <c r="AJ91" s="94"/>
      <c r="AK91" s="95">
        <f>IF(AJ91=$AJ$45,$AJ$46,0)</f>
        <v>0</v>
      </c>
      <c r="AL91" s="94"/>
      <c r="AM91" s="95">
        <f>IF(AL91=$AL$45,$AL$46,0)</f>
        <v>0</v>
      </c>
      <c r="AN91" s="94"/>
      <c r="AO91" s="95">
        <f>IF(AN91=$AN$45,$AN$46,0)</f>
        <v>0</v>
      </c>
      <c r="AP91" s="94"/>
      <c r="AQ91" s="95">
        <f>IF(AP91=$AP$45,$AP$46,0)</f>
        <v>0</v>
      </c>
      <c r="AR91" s="94"/>
      <c r="AS91" s="95">
        <f>IF(AR91=$AR$45,$AR$46,0)</f>
        <v>0</v>
      </c>
      <c r="AT91" s="5">
        <f t="shared" si="2"/>
        <v>0</v>
      </c>
      <c r="AU91" s="14">
        <f t="shared" si="3"/>
        <v>0</v>
      </c>
      <c r="AV91" s="99">
        <f t="shared" si="23"/>
        <v>0</v>
      </c>
      <c r="AW91" s="15">
        <f t="shared" si="24"/>
        <v>2</v>
      </c>
      <c r="AX91" s="5">
        <f t="shared" si="25"/>
        <v>0</v>
      </c>
      <c r="AY91" s="79"/>
      <c r="AZ91" s="86"/>
      <c r="BA91" s="86"/>
      <c r="BB91" s="86"/>
      <c r="BC91" s="21"/>
    </row>
    <row r="92" spans="1:55" ht="12.75" customHeight="1" x14ac:dyDescent="0.2">
      <c r="A92" s="3"/>
      <c r="B92" s="5">
        <f t="shared" si="26"/>
        <v>45</v>
      </c>
      <c r="C92" s="137"/>
      <c r="D92" s="138"/>
      <c r="E92" s="22"/>
      <c r="F92" s="94"/>
      <c r="G92" s="95">
        <f>IF(F92=$F$45,$F$46,0)</f>
        <v>0</v>
      </c>
      <c r="H92" s="94"/>
      <c r="I92" s="95">
        <f>IF(H92=$H$45,$H$46,0)</f>
        <v>0</v>
      </c>
      <c r="J92" s="94"/>
      <c r="K92" s="95">
        <f>IF(J92=$J$45,$J$46,0)</f>
        <v>0</v>
      </c>
      <c r="L92" s="94"/>
      <c r="M92" s="95">
        <f>IF(L92=$L$45,$L$46,0)</f>
        <v>0</v>
      </c>
      <c r="N92" s="94"/>
      <c r="O92" s="95">
        <f>IF(N92=$N$45,$N$46,0)</f>
        <v>0</v>
      </c>
      <c r="P92" s="94"/>
      <c r="Q92" s="95">
        <f>IF(P92=$P$45,$P$46,0)</f>
        <v>0</v>
      </c>
      <c r="R92" s="94"/>
      <c r="S92" s="95">
        <f>IF(R92=$R$45,$R$46,0)</f>
        <v>0</v>
      </c>
      <c r="T92" s="94"/>
      <c r="U92" s="95">
        <f>IF(T92=$T$45,$T$46,0)</f>
        <v>0</v>
      </c>
      <c r="V92" s="94"/>
      <c r="W92" s="95">
        <f>IF(V92=$V$45,$V$46,0)</f>
        <v>0</v>
      </c>
      <c r="X92" s="94"/>
      <c r="Y92" s="95">
        <f>IF(X92=$X$45,$X$46,0)</f>
        <v>0</v>
      </c>
      <c r="Z92" s="94"/>
      <c r="AA92" s="95">
        <f>IF(Z92=$Z$45,$Z$46,0)</f>
        <v>0</v>
      </c>
      <c r="AB92" s="94"/>
      <c r="AC92" s="95">
        <f>IF(AB92=$AB$45,$AB$46,0)</f>
        <v>0</v>
      </c>
      <c r="AD92" s="94"/>
      <c r="AE92" s="95">
        <f>IF(AD92=$AD$45,$AD$46,0)</f>
        <v>0</v>
      </c>
      <c r="AF92" s="94"/>
      <c r="AG92" s="95">
        <f>IF(AF92=$AF$45,$AF$46,0)</f>
        <v>0</v>
      </c>
      <c r="AH92" s="94"/>
      <c r="AI92" s="95">
        <f>IF(AH92=$AH$45,$AH$46,0)</f>
        <v>0</v>
      </c>
      <c r="AJ92" s="94"/>
      <c r="AK92" s="95">
        <f>IF(AJ92=$AJ$45,$AJ$46,0)</f>
        <v>0</v>
      </c>
      <c r="AL92" s="94"/>
      <c r="AM92" s="95">
        <f>IF(AL92=$AL$45,$AL$46,0)</f>
        <v>0</v>
      </c>
      <c r="AN92" s="94"/>
      <c r="AO92" s="95">
        <f>IF(AN92=$AN$45,$AN$46,0)</f>
        <v>0</v>
      </c>
      <c r="AP92" s="94"/>
      <c r="AQ92" s="95">
        <f>IF(AP92=$AP$45,$AP$46,0)</f>
        <v>0</v>
      </c>
      <c r="AR92" s="94"/>
      <c r="AS92" s="95">
        <f>IF(AR92=$AR$45,$AR$46,0)</f>
        <v>0</v>
      </c>
      <c r="AT92" s="5">
        <f t="shared" si="2"/>
        <v>0</v>
      </c>
      <c r="AU92" s="14">
        <f t="shared" si="3"/>
        <v>0</v>
      </c>
      <c r="AV92" s="99">
        <f t="shared" si="23"/>
        <v>0</v>
      </c>
      <c r="AW92" s="15">
        <f t="shared" si="24"/>
        <v>2</v>
      </c>
      <c r="AX92" s="5">
        <f t="shared" si="25"/>
        <v>0</v>
      </c>
      <c r="AY92" s="79"/>
      <c r="AZ92" s="86"/>
      <c r="BA92" s="86"/>
      <c r="BB92" s="86"/>
      <c r="BC92" s="21"/>
    </row>
    <row r="93" spans="1:55" ht="12.75" customHeight="1" x14ac:dyDescent="0.2">
      <c r="A93" s="3"/>
      <c r="B93" s="5">
        <f t="shared" si="26"/>
        <v>46</v>
      </c>
      <c r="C93" s="137"/>
      <c r="D93" s="138"/>
      <c r="E93" s="22"/>
      <c r="F93" s="94"/>
      <c r="G93" s="95">
        <f>IF(F93=$F$45,$F$46,0)</f>
        <v>0</v>
      </c>
      <c r="H93" s="94"/>
      <c r="I93" s="95">
        <f>IF(H93=$H$45,$H$46,0)</f>
        <v>0</v>
      </c>
      <c r="J93" s="94"/>
      <c r="K93" s="95">
        <f>IF(J93=$J$45,$J$46,0)</f>
        <v>0</v>
      </c>
      <c r="L93" s="94"/>
      <c r="M93" s="95">
        <f>IF(L93=$L$45,$L$46,0)</f>
        <v>0</v>
      </c>
      <c r="N93" s="94"/>
      <c r="O93" s="95">
        <f>IF(N93=$N$45,$N$46,0)</f>
        <v>0</v>
      </c>
      <c r="P93" s="94"/>
      <c r="Q93" s="95">
        <f>IF(P93=$P$45,$P$46,0)</f>
        <v>0</v>
      </c>
      <c r="R93" s="94"/>
      <c r="S93" s="95">
        <f>IF(R93=$R$45,$R$46,0)</f>
        <v>0</v>
      </c>
      <c r="T93" s="94"/>
      <c r="U93" s="95">
        <f>IF(T93=$T$45,$T$46,0)</f>
        <v>0</v>
      </c>
      <c r="V93" s="94"/>
      <c r="W93" s="95">
        <f>IF(V93=$V$45,$V$46,0)</f>
        <v>0</v>
      </c>
      <c r="X93" s="94"/>
      <c r="Y93" s="95">
        <f>IF(X93=$X$45,$X$46,0)</f>
        <v>0</v>
      </c>
      <c r="Z93" s="94"/>
      <c r="AA93" s="95">
        <f>IF(Z93=$Z$45,$Z$46,0)</f>
        <v>0</v>
      </c>
      <c r="AB93" s="94"/>
      <c r="AC93" s="95">
        <f>IF(AB93=$AB$45,$AB$46,0)</f>
        <v>0</v>
      </c>
      <c r="AD93" s="94"/>
      <c r="AE93" s="95">
        <f>IF(AD93=$AD$45,$AD$46,0)</f>
        <v>0</v>
      </c>
      <c r="AF93" s="94"/>
      <c r="AG93" s="95">
        <f>IF(AF93=$AF$45,$AF$46,0)</f>
        <v>0</v>
      </c>
      <c r="AH93" s="94"/>
      <c r="AI93" s="95">
        <f>IF(AH93=$AH$45,$AH$46,0)</f>
        <v>0</v>
      </c>
      <c r="AJ93" s="94"/>
      <c r="AK93" s="95">
        <f>IF(AJ93=$AJ$45,$AJ$46,0)</f>
        <v>0</v>
      </c>
      <c r="AL93" s="94"/>
      <c r="AM93" s="95">
        <f>IF(AL93=$AL$45,$AL$46,0)</f>
        <v>0</v>
      </c>
      <c r="AN93" s="94"/>
      <c r="AO93" s="95">
        <f>IF(AN93=$AN$45,$AN$46,0)</f>
        <v>0</v>
      </c>
      <c r="AP93" s="94"/>
      <c r="AQ93" s="95">
        <f>IF(AP93=$AP$45,$AP$46,0)</f>
        <v>0</v>
      </c>
      <c r="AR93" s="94"/>
      <c r="AS93" s="95">
        <f>IF(AR93=$AR$45,$AR$46,0)</f>
        <v>0</v>
      </c>
      <c r="AT93" s="5">
        <f t="shared" si="2"/>
        <v>0</v>
      </c>
      <c r="AU93" s="14">
        <f t="shared" si="3"/>
        <v>0</v>
      </c>
      <c r="AV93" s="99">
        <f t="shared" si="23"/>
        <v>0</v>
      </c>
      <c r="AW93" s="15">
        <f t="shared" si="24"/>
        <v>2</v>
      </c>
      <c r="AX93" s="5">
        <f t="shared" si="25"/>
        <v>0</v>
      </c>
      <c r="AY93" s="79"/>
      <c r="AZ93" s="86"/>
      <c r="BA93" s="86"/>
      <c r="BB93" s="86"/>
      <c r="BC93" s="21"/>
    </row>
    <row r="94" spans="1:55" ht="12.75" customHeight="1" x14ac:dyDescent="0.2">
      <c r="A94" s="3"/>
      <c r="B94" s="5">
        <v>47</v>
      </c>
      <c r="C94" s="137"/>
      <c r="D94" s="138"/>
      <c r="E94" s="22"/>
      <c r="F94" s="94"/>
      <c r="G94" s="95">
        <f>IF(F94=$F$45,$F$46,0)</f>
        <v>0</v>
      </c>
      <c r="H94" s="94"/>
      <c r="I94" s="95">
        <f>IF(H94=$H$45,$H$46,0)</f>
        <v>0</v>
      </c>
      <c r="J94" s="94"/>
      <c r="K94" s="95">
        <f>IF(J94=$J$45,$J$46,0)</f>
        <v>0</v>
      </c>
      <c r="L94" s="94"/>
      <c r="M94" s="95">
        <f>IF(L94=$L$45,$L$46,0)</f>
        <v>0</v>
      </c>
      <c r="N94" s="94"/>
      <c r="O94" s="95">
        <f>IF(N94=$N$45,$N$46,0)</f>
        <v>0</v>
      </c>
      <c r="P94" s="94"/>
      <c r="Q94" s="95">
        <f>IF(P94=$P$45,$P$46,0)</f>
        <v>0</v>
      </c>
      <c r="R94" s="94"/>
      <c r="S94" s="95">
        <f>IF(R94=$R$45,$R$46,0)</f>
        <v>0</v>
      </c>
      <c r="T94" s="94"/>
      <c r="U94" s="95">
        <f>IF(T94=$T$45,$T$46,0)</f>
        <v>0</v>
      </c>
      <c r="V94" s="94"/>
      <c r="W94" s="95">
        <f>IF(V94=$V$45,$V$46,0)</f>
        <v>0</v>
      </c>
      <c r="X94" s="94"/>
      <c r="Y94" s="95">
        <f>IF(X94=$X$45,$X$46,0)</f>
        <v>0</v>
      </c>
      <c r="Z94" s="94"/>
      <c r="AA94" s="95">
        <f>IF(Z94=$Z$45,$Z$46,0)</f>
        <v>0</v>
      </c>
      <c r="AB94" s="94"/>
      <c r="AC94" s="95">
        <f>IF(AB94=$AB$45,$AB$46,0)</f>
        <v>0</v>
      </c>
      <c r="AD94" s="94"/>
      <c r="AE94" s="95">
        <f>IF(AD94=$AD$45,$AD$46,0)</f>
        <v>0</v>
      </c>
      <c r="AF94" s="94"/>
      <c r="AG94" s="95">
        <f>IF(AF94=$AF$45,$AF$46,0)</f>
        <v>0</v>
      </c>
      <c r="AH94" s="94"/>
      <c r="AI94" s="95">
        <f>IF(AH94=$AH$45,$AH$46,0)</f>
        <v>0</v>
      </c>
      <c r="AJ94" s="94"/>
      <c r="AK94" s="95">
        <f>IF(AJ94=$AJ$45,$AJ$46,0)</f>
        <v>0</v>
      </c>
      <c r="AL94" s="94"/>
      <c r="AM94" s="95">
        <f>IF(AL94=$AL$45,$AL$46,0)</f>
        <v>0</v>
      </c>
      <c r="AN94" s="94"/>
      <c r="AO94" s="95">
        <f>IF(AN94=$AN$45,$AN$46,0)</f>
        <v>0</v>
      </c>
      <c r="AP94" s="94"/>
      <c r="AQ94" s="95">
        <f>IF(AP94=$AP$45,$AP$46,0)</f>
        <v>0</v>
      </c>
      <c r="AR94" s="94"/>
      <c r="AS94" s="95">
        <f>IF(AR94=$AR$45,$AR$46,0)</f>
        <v>0</v>
      </c>
      <c r="AT94" s="5">
        <f t="shared" si="2"/>
        <v>0</v>
      </c>
      <c r="AU94" s="14">
        <f t="shared" si="3"/>
        <v>0</v>
      </c>
      <c r="AV94" s="99">
        <f t="shared" si="23"/>
        <v>0</v>
      </c>
      <c r="AW94" s="15">
        <f t="shared" si="24"/>
        <v>2</v>
      </c>
      <c r="AX94" s="5">
        <f t="shared" si="25"/>
        <v>0</v>
      </c>
      <c r="AY94" s="79"/>
      <c r="AZ94" s="86"/>
      <c r="BA94" s="86"/>
      <c r="BB94" s="86"/>
      <c r="BC94" s="21"/>
    </row>
    <row r="95" spans="1:55" ht="12.75" customHeight="1" x14ac:dyDescent="0.2">
      <c r="B95" s="9"/>
      <c r="C95" s="198"/>
      <c r="D95" s="198"/>
      <c r="E95" s="27"/>
      <c r="F95" s="122">
        <v>1</v>
      </c>
      <c r="G95" s="123"/>
      <c r="H95" s="122">
        <f>F95+1</f>
        <v>2</v>
      </c>
      <c r="I95" s="122">
        <f t="shared" ref="I95:AS95" si="46">G95+1</f>
        <v>1</v>
      </c>
      <c r="J95" s="122">
        <f t="shared" si="46"/>
        <v>3</v>
      </c>
      <c r="K95" s="122">
        <f t="shared" si="46"/>
        <v>2</v>
      </c>
      <c r="L95" s="122">
        <f t="shared" si="46"/>
        <v>4</v>
      </c>
      <c r="M95" s="122">
        <f t="shared" si="46"/>
        <v>3</v>
      </c>
      <c r="N95" s="122">
        <f t="shared" si="46"/>
        <v>5</v>
      </c>
      <c r="O95" s="122">
        <f t="shared" si="46"/>
        <v>4</v>
      </c>
      <c r="P95" s="122">
        <f t="shared" si="46"/>
        <v>6</v>
      </c>
      <c r="Q95" s="122">
        <f t="shared" si="46"/>
        <v>5</v>
      </c>
      <c r="R95" s="122">
        <f t="shared" si="46"/>
        <v>7</v>
      </c>
      <c r="S95" s="122">
        <f t="shared" si="46"/>
        <v>6</v>
      </c>
      <c r="T95" s="122">
        <f t="shared" si="46"/>
        <v>8</v>
      </c>
      <c r="U95" s="122">
        <f t="shared" si="46"/>
        <v>7</v>
      </c>
      <c r="V95" s="122">
        <f t="shared" si="46"/>
        <v>9</v>
      </c>
      <c r="W95" s="122">
        <f t="shared" si="46"/>
        <v>8</v>
      </c>
      <c r="X95" s="122">
        <f t="shared" si="46"/>
        <v>10</v>
      </c>
      <c r="Y95" s="122">
        <f t="shared" si="46"/>
        <v>9</v>
      </c>
      <c r="Z95" s="122">
        <f t="shared" si="46"/>
        <v>11</v>
      </c>
      <c r="AA95" s="122">
        <f t="shared" si="46"/>
        <v>10</v>
      </c>
      <c r="AB95" s="122">
        <f t="shared" si="46"/>
        <v>12</v>
      </c>
      <c r="AC95" s="122">
        <f t="shared" si="46"/>
        <v>11</v>
      </c>
      <c r="AD95" s="122">
        <f t="shared" si="46"/>
        <v>13</v>
      </c>
      <c r="AE95" s="122">
        <f t="shared" si="46"/>
        <v>12</v>
      </c>
      <c r="AF95" s="122">
        <f t="shared" si="46"/>
        <v>14</v>
      </c>
      <c r="AG95" s="122">
        <f t="shared" si="46"/>
        <v>13</v>
      </c>
      <c r="AH95" s="122">
        <f t="shared" si="46"/>
        <v>15</v>
      </c>
      <c r="AI95" s="122">
        <f t="shared" si="46"/>
        <v>14</v>
      </c>
      <c r="AJ95" s="122">
        <f t="shared" si="46"/>
        <v>16</v>
      </c>
      <c r="AK95" s="122">
        <f t="shared" si="46"/>
        <v>15</v>
      </c>
      <c r="AL95" s="122">
        <f t="shared" si="46"/>
        <v>17</v>
      </c>
      <c r="AM95" s="122">
        <f t="shared" si="46"/>
        <v>16</v>
      </c>
      <c r="AN95" s="122">
        <f t="shared" si="46"/>
        <v>18</v>
      </c>
      <c r="AO95" s="122">
        <f t="shared" si="46"/>
        <v>17</v>
      </c>
      <c r="AP95" s="122">
        <f t="shared" si="46"/>
        <v>19</v>
      </c>
      <c r="AQ95" s="122">
        <f t="shared" si="46"/>
        <v>18</v>
      </c>
      <c r="AR95" s="122">
        <f t="shared" si="46"/>
        <v>20</v>
      </c>
      <c r="AS95" s="27">
        <f t="shared" si="46"/>
        <v>19</v>
      </c>
      <c r="AT95" s="9"/>
      <c r="AU95" s="13"/>
      <c r="AV95" s="13"/>
      <c r="AW95" s="13"/>
      <c r="AX95" s="9"/>
      <c r="AY95" s="21"/>
      <c r="AZ95" s="21"/>
      <c r="BA95" s="21"/>
      <c r="BB95" s="21"/>
    </row>
    <row r="96" spans="1:55" ht="12.75" customHeight="1" x14ac:dyDescent="0.2">
      <c r="B96" s="3"/>
      <c r="C96" s="146" t="s">
        <v>3</v>
      </c>
      <c r="D96" s="199"/>
      <c r="E96" s="147"/>
      <c r="F96" s="16">
        <f>SUMIF($E$48:$E$94,"=P",G48:G94)</f>
        <v>0</v>
      </c>
      <c r="G96" s="37"/>
      <c r="H96" s="16">
        <f>SUMIF($E$48:$E$94,"=P",I48:I94)</f>
        <v>0</v>
      </c>
      <c r="I96" s="16"/>
      <c r="J96" s="16">
        <f>SUMIF($E$48:$E$94,"=P",K48:K94)</f>
        <v>0</v>
      </c>
      <c r="K96" s="16"/>
      <c r="L96" s="16">
        <f>SUMIF($E$48:$E$94,"=P",M48:M94)</f>
        <v>0</v>
      </c>
      <c r="M96" s="16"/>
      <c r="N96" s="16">
        <f>SUMIF($E$48:$E$94,"=P",O48:O94)</f>
        <v>0</v>
      </c>
      <c r="O96" s="16"/>
      <c r="P96" s="16">
        <f>SUMIF($E$48:$E$94,"=P",Q48:Q94)</f>
        <v>0</v>
      </c>
      <c r="Q96" s="16"/>
      <c r="R96" s="16">
        <f>SUMIF($E$48:$E$94,"=P",S48:S94)</f>
        <v>0</v>
      </c>
      <c r="S96" s="16"/>
      <c r="T96" s="16">
        <f>SUMIF($E$48:$E$94,"=P",U48:U94)</f>
        <v>0</v>
      </c>
      <c r="U96" s="16"/>
      <c r="V96" s="16">
        <f>SUMIF($E$48:$E$94,"=P",W48:W94)</f>
        <v>0</v>
      </c>
      <c r="W96" s="16"/>
      <c r="X96" s="16">
        <f>SUMIF($E$48:$E$94,"=P",Y48:Y94)</f>
        <v>0</v>
      </c>
      <c r="Y96" s="16"/>
      <c r="Z96" s="16">
        <f>SUMIF($E$48:$E$94,"=P",AA48:AA94)</f>
        <v>0</v>
      </c>
      <c r="AA96" s="16"/>
      <c r="AB96" s="16">
        <f>SUMIF($E$48:$E$94,"=P",AC48:AC94)</f>
        <v>0</v>
      </c>
      <c r="AC96" s="16"/>
      <c r="AD96" s="16">
        <f>SUMIF($E$48:$E$94,"=P",AE48:AE94)</f>
        <v>0</v>
      </c>
      <c r="AE96" s="16"/>
      <c r="AF96" s="16">
        <f>SUMIF($E$48:$E$94,"=P",AG48:AG94)</f>
        <v>0</v>
      </c>
      <c r="AG96" s="16"/>
      <c r="AH96" s="16">
        <f>SUMIF($E$48:$E$94,"=P",AI48:AI94)</f>
        <v>0</v>
      </c>
      <c r="AI96" s="16"/>
      <c r="AJ96" s="16">
        <f>SUMIF($E$48:$E$94,"=P",AK48:AK94)</f>
        <v>0</v>
      </c>
      <c r="AK96" s="16"/>
      <c r="AL96" s="16">
        <f>SUMIF($E$48:$E$94,"=P",AM48:AM94)</f>
        <v>0</v>
      </c>
      <c r="AM96" s="16"/>
      <c r="AN96" s="16">
        <f>SUMIF($E$48:$E$94,"=P",AO48:AO94)</f>
        <v>0</v>
      </c>
      <c r="AO96" s="16"/>
      <c r="AP96" s="16">
        <f>SUMIF($E$48:$E$94,"=P",AQ48:AQ94)</f>
        <v>0</v>
      </c>
      <c r="AQ96" s="16"/>
      <c r="AR96" s="16">
        <f>SUMIF($E$48:$E$94,"=P",AS48:AS94)</f>
        <v>0</v>
      </c>
      <c r="AS96" s="16"/>
      <c r="AT96" s="6"/>
      <c r="AU96" s="17" t="s">
        <v>19</v>
      </c>
      <c r="AV96" s="17"/>
      <c r="AW96" s="17" t="s">
        <v>5</v>
      </c>
      <c r="AX96" s="8"/>
      <c r="AY96" s="21"/>
      <c r="AZ96" s="21"/>
      <c r="BA96" s="21"/>
      <c r="BB96" s="21"/>
    </row>
    <row r="97" spans="2:55" ht="12.75" customHeight="1" x14ac:dyDescent="0.2">
      <c r="B97" s="3"/>
      <c r="C97" s="200" t="s">
        <v>38</v>
      </c>
      <c r="D97" s="200"/>
      <c r="E97" s="200"/>
      <c r="F97" s="14" t="e">
        <f>(F96*100)/(C18*F11)</f>
        <v>#DIV/0!</v>
      </c>
      <c r="G97" s="65"/>
      <c r="H97" s="14" t="e">
        <f>(H96*100)/(C19*F11)</f>
        <v>#DIV/0!</v>
      </c>
      <c r="I97" s="14"/>
      <c r="J97" s="14" t="e">
        <f>(J96*100)/(C20*F11)</f>
        <v>#DIV/0!</v>
      </c>
      <c r="K97" s="14"/>
      <c r="L97" s="14" t="e">
        <f>(L96*100)/(C21*F11)</f>
        <v>#DIV/0!</v>
      </c>
      <c r="M97" s="14"/>
      <c r="N97" s="14" t="e">
        <f>(N96*100)/(C22*F11)</f>
        <v>#DIV/0!</v>
      </c>
      <c r="O97" s="14"/>
      <c r="P97" s="14" t="e">
        <f>(P96*100)/(C23*F11)</f>
        <v>#DIV/0!</v>
      </c>
      <c r="Q97" s="14"/>
      <c r="R97" s="14" t="e">
        <f>(R96*100)/(C24*F11)</f>
        <v>#DIV/0!</v>
      </c>
      <c r="S97" s="14"/>
      <c r="T97" s="14" t="e">
        <f>(T96*100)/(C25*F11)</f>
        <v>#DIV/0!</v>
      </c>
      <c r="U97" s="14"/>
      <c r="V97" s="14" t="e">
        <f>(V96*100)/(C26*F11)</f>
        <v>#DIV/0!</v>
      </c>
      <c r="W97" s="14"/>
      <c r="X97" s="14" t="e">
        <f>(X96*100)/(C27*F11)</f>
        <v>#DIV/0!</v>
      </c>
      <c r="Y97" s="14"/>
      <c r="Z97" s="14" t="e">
        <f>(Z96*100)/(C28*F11)</f>
        <v>#DIV/0!</v>
      </c>
      <c r="AA97" s="14"/>
      <c r="AB97" s="14" t="e">
        <f>(AB96*100)/(C29*F11)</f>
        <v>#DIV/0!</v>
      </c>
      <c r="AC97" s="14"/>
      <c r="AD97" s="14" t="e">
        <f>(AD96*100)/(C30*F11)</f>
        <v>#DIV/0!</v>
      </c>
      <c r="AE97" s="14"/>
      <c r="AF97" s="14" t="e">
        <f>(AF96*100)/(C31*F11)</f>
        <v>#DIV/0!</v>
      </c>
      <c r="AG97" s="14"/>
      <c r="AH97" s="14" t="e">
        <f>(AH96*100)/(C32*F11)</f>
        <v>#DIV/0!</v>
      </c>
      <c r="AI97" s="15"/>
      <c r="AJ97" s="14" t="e">
        <f>(AJ96*100)/(C33*F11)</f>
        <v>#DIV/0!</v>
      </c>
      <c r="AK97" s="15"/>
      <c r="AL97" s="14" t="e">
        <f>(AL96*100)/(C34*F11)</f>
        <v>#DIV/0!</v>
      </c>
      <c r="AM97" s="15"/>
      <c r="AN97" s="14" t="e">
        <f>(AN96*100)/(C35*F11)</f>
        <v>#DIV/0!</v>
      </c>
      <c r="AO97" s="15"/>
      <c r="AP97" s="14" t="e">
        <f>(AP96*100)/(C36*F11)</f>
        <v>#DIV/0!</v>
      </c>
      <c r="AQ97" s="15"/>
      <c r="AR97" s="14" t="e">
        <f>(AR96*100)/(C37*F11)</f>
        <v>#DIV/0!</v>
      </c>
      <c r="AS97" s="15"/>
      <c r="AT97" s="6"/>
      <c r="AU97" s="18" t="e">
        <f>SUM(AU48:AU94)/COUNTIF(AU48:AU94,"&gt;0")</f>
        <v>#DIV/0!</v>
      </c>
      <c r="AV97" s="18"/>
      <c r="AW97" s="19" t="e">
        <f>SUMIF($E$48:$E$94,"=P",$AW$48:$AW$94)/COUNTIF($E$48:$E$94,"=P")</f>
        <v>#DIV/0!</v>
      </c>
      <c r="AX97" s="8"/>
      <c r="AY97" s="21"/>
      <c r="AZ97" s="21"/>
      <c r="BA97" s="21"/>
      <c r="BB97" s="21"/>
    </row>
    <row r="98" spans="2:55" s="53" customFormat="1" ht="12.75" customHeight="1" x14ac:dyDescent="0.2">
      <c r="C98" s="178"/>
      <c r="D98" s="179"/>
      <c r="E98" s="179"/>
      <c r="F98" s="54"/>
      <c r="G98" s="21"/>
      <c r="H98" s="21"/>
      <c r="I98" s="21"/>
      <c r="J98" s="21"/>
      <c r="K98" s="21"/>
      <c r="L98" s="21"/>
      <c r="M98" s="52"/>
      <c r="N98" s="176"/>
      <c r="O98" s="177"/>
      <c r="P98" s="177"/>
      <c r="Q98" s="177"/>
      <c r="R98" s="177"/>
      <c r="S98" s="52"/>
      <c r="T98" s="55"/>
      <c r="U98" s="52"/>
      <c r="V98" s="176"/>
      <c r="W98" s="177"/>
      <c r="X98" s="177"/>
      <c r="Y98" s="177"/>
      <c r="Z98" s="177"/>
      <c r="AA98" s="52"/>
      <c r="AB98" s="55"/>
      <c r="AC98" s="21"/>
      <c r="AD98" s="21"/>
      <c r="AE98" s="21"/>
      <c r="AF98" s="52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U98" s="21"/>
      <c r="AV98" s="21"/>
      <c r="AW98" s="21"/>
      <c r="AY98" s="85"/>
      <c r="AZ98" s="85"/>
      <c r="BA98" s="85"/>
      <c r="BB98" s="85"/>
      <c r="BC98" s="85"/>
    </row>
    <row r="99" spans="2:55" s="53" customFormat="1" ht="12.75" customHeight="1" x14ac:dyDescent="0.2">
      <c r="C99" s="148" t="s">
        <v>37</v>
      </c>
      <c r="D99" s="149"/>
      <c r="E99" s="150"/>
      <c r="F99" s="70" t="e">
        <f>AVERAGE(F97)</f>
        <v>#DIV/0!</v>
      </c>
      <c r="G99" s="71"/>
      <c r="H99" s="70" t="e">
        <f>AVERAGE(H97)</f>
        <v>#DIV/0!</v>
      </c>
      <c r="I99" s="70"/>
      <c r="J99" s="70" t="e">
        <f>AVERAGE(J97,T97)</f>
        <v>#DIV/0!</v>
      </c>
      <c r="K99" s="70"/>
      <c r="L99" s="70" t="e">
        <f>AVERAGE(L97,N97,V97)</f>
        <v>#DIV/0!</v>
      </c>
      <c r="M99" s="72"/>
      <c r="N99" s="70" t="e">
        <f>AVERAGE(X97)</f>
        <v>#DIV/0!</v>
      </c>
      <c r="O99" s="76"/>
      <c r="P99" s="70" t="e">
        <f>AVERAGE(Z97)</f>
        <v>#DIV/0!</v>
      </c>
      <c r="Q99" s="77"/>
      <c r="R99" s="70" t="e">
        <f>AVERAGE(AB97)</f>
        <v>#DIV/0!</v>
      </c>
      <c r="S99" s="77"/>
      <c r="T99" s="70" t="e">
        <f>AVERAGE(AD97)</f>
        <v>#DIV/0!</v>
      </c>
      <c r="U99" s="77"/>
      <c r="V99" s="70" t="e">
        <f>AVERAGE(AF97)</f>
        <v>#DIV/0!</v>
      </c>
      <c r="W99" s="90"/>
      <c r="X99" s="91" t="e">
        <f>AVERAGE(AH97)</f>
        <v>#DIV/0!</v>
      </c>
      <c r="Y99" s="92"/>
      <c r="Z99" s="91" t="e">
        <f>AVERAGE(AJ97)</f>
        <v>#DIV/0!</v>
      </c>
      <c r="AA99" s="92"/>
      <c r="AB99" s="91" t="e">
        <f>AVERAGE(AL97)</f>
        <v>#DIV/0!</v>
      </c>
      <c r="AC99" s="92"/>
      <c r="AD99" s="91" t="e">
        <f>AVERAGE(AN97)</f>
        <v>#DIV/0!</v>
      </c>
      <c r="AE99"/>
      <c r="AF99" s="93" t="e">
        <f>AVERAGE(AP97)</f>
        <v>#DIV/0!</v>
      </c>
      <c r="AG99" s="93"/>
      <c r="AH99" s="93" t="e">
        <f>AVERAGE(AR97)</f>
        <v>#DIV/0!</v>
      </c>
      <c r="AI99" s="117"/>
      <c r="AJ99" s="109"/>
      <c r="AK99" s="109"/>
      <c r="AL99" s="109"/>
      <c r="AM99" s="109"/>
      <c r="AN99" s="109"/>
      <c r="AO99" s="21"/>
      <c r="AP99" s="21"/>
      <c r="AQ99" s="21"/>
      <c r="AR99" s="21"/>
      <c r="AS99" s="21"/>
      <c r="AU99" s="21"/>
      <c r="AV99" s="21"/>
      <c r="AW99" s="21"/>
      <c r="AY99" s="85"/>
      <c r="AZ99" s="85"/>
      <c r="BA99" s="85"/>
      <c r="BB99" s="85"/>
      <c r="BC99" s="85"/>
    </row>
    <row r="100" spans="2:55" s="53" customFormat="1" ht="12.75" customHeight="1" x14ac:dyDescent="0.2">
      <c r="C100" s="96"/>
      <c r="D100" s="21"/>
      <c r="E100" s="21"/>
      <c r="F100" s="54"/>
      <c r="G100" s="21"/>
      <c r="H100" s="21"/>
      <c r="I100" s="21"/>
      <c r="J100" s="21"/>
      <c r="K100" s="21"/>
      <c r="L100" s="21"/>
      <c r="M100" s="52"/>
      <c r="N100" s="55"/>
      <c r="O100" s="52"/>
      <c r="P100" s="52"/>
      <c r="Q100" s="52"/>
      <c r="R100" s="52"/>
      <c r="S100" s="52"/>
      <c r="T100" s="55"/>
      <c r="U100" s="52"/>
      <c r="V100" s="55"/>
      <c r="W100" s="52"/>
      <c r="X100" s="52"/>
      <c r="Y100" s="52"/>
      <c r="Z100" s="52"/>
      <c r="AA100" s="52"/>
      <c r="AB100" s="55"/>
      <c r="AC100" s="21"/>
      <c r="AD100" s="21"/>
      <c r="AE100" s="21"/>
      <c r="AF100" s="52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U100" s="21"/>
      <c r="AV100" s="21"/>
      <c r="AW100" s="21"/>
      <c r="AY100" s="85"/>
      <c r="AZ100" s="85"/>
      <c r="BA100" s="85"/>
      <c r="BB100" s="85"/>
      <c r="BC100" s="85"/>
    </row>
    <row r="101" spans="2:55" ht="12.75" customHeight="1" x14ac:dyDescent="0.2">
      <c r="C101" s="148" t="s">
        <v>28</v>
      </c>
      <c r="D101" s="149"/>
      <c r="E101" s="150"/>
      <c r="F101" s="70" t="e">
        <f>AVERAGE(F97,R97,AF97)</f>
        <v>#DIV/0!</v>
      </c>
      <c r="G101" s="71"/>
      <c r="H101" s="70" t="e">
        <f>AVERAGE(H97:J97,L97,V97,AB97)</f>
        <v>#DIV/0!</v>
      </c>
      <c r="I101" s="70"/>
      <c r="J101" s="70" t="e">
        <f>AVERAGE(N97,T97,AD97,AJ97,AL97,AN97,AP97)</f>
        <v>#DIV/0!</v>
      </c>
      <c r="K101" s="70"/>
      <c r="L101" s="70" t="e">
        <f>AVERAGE(P97,X97,AR97)</f>
        <v>#DIV/0!</v>
      </c>
      <c r="M101" s="72"/>
      <c r="N101" s="70" t="e">
        <f>AVERAGE(Z97,AH97)</f>
        <v>#DIV/0!</v>
      </c>
      <c r="O101" s="78"/>
      <c r="P101" s="77"/>
      <c r="Q101" s="77"/>
      <c r="R101" s="77"/>
      <c r="S101" s="77"/>
      <c r="T101" s="77"/>
      <c r="U101" s="77"/>
      <c r="V101" s="77"/>
      <c r="W101" s="118"/>
      <c r="X101" s="119"/>
      <c r="Y101" s="120"/>
      <c r="Z101" s="119"/>
      <c r="AA101" s="120"/>
      <c r="AB101" s="119"/>
      <c r="AC101" s="120"/>
      <c r="AD101" s="119"/>
      <c r="AE101" s="53"/>
      <c r="AF101" s="109"/>
    </row>
    <row r="102" spans="2:55" ht="12.75" customHeight="1" x14ac:dyDescent="0.2">
      <c r="C102" s="73"/>
      <c r="D102" s="73"/>
      <c r="E102" s="74"/>
      <c r="F102" s="139"/>
      <c r="G102" s="139"/>
      <c r="H102" s="139"/>
      <c r="I102" s="75"/>
      <c r="J102" s="74"/>
      <c r="K102" s="74"/>
      <c r="L102" s="74"/>
      <c r="M102" s="74"/>
      <c r="N102" s="74"/>
      <c r="O102" s="78"/>
      <c r="P102" s="78"/>
      <c r="Q102" s="78"/>
      <c r="R102" s="78"/>
      <c r="S102" s="78"/>
      <c r="T102" s="78"/>
      <c r="U102" s="78"/>
      <c r="V102" s="78"/>
      <c r="W102" s="69"/>
      <c r="X102" s="69"/>
    </row>
    <row r="103" spans="2:55" ht="12.75" customHeight="1" x14ac:dyDescent="0.2">
      <c r="C103" s="148" t="s">
        <v>35</v>
      </c>
      <c r="D103" s="149"/>
      <c r="E103" s="150"/>
      <c r="F103" s="70" t="e">
        <f>AVERAGE(F97,H97,R97,Z97,AB97,AH97,AN97,AP97)</f>
        <v>#DIV/0!</v>
      </c>
      <c r="G103" s="71"/>
      <c r="H103" s="70" t="e">
        <f>AVERAGE(J97,AF97)</f>
        <v>#DIV/0!</v>
      </c>
      <c r="I103" s="70"/>
      <c r="J103" s="70" t="e">
        <f>AVERAGE(L97,N97,T97,V97,AD97,AL97)</f>
        <v>#DIV/0!</v>
      </c>
      <c r="K103" s="70"/>
      <c r="L103" s="70" t="e">
        <f>AVERAGE(P97,X97,AR97)</f>
        <v>#DIV/0!</v>
      </c>
      <c r="M103" s="72"/>
      <c r="N103" s="70" t="e">
        <f>AVERAGE(AJ97)</f>
        <v>#DIV/0!</v>
      </c>
      <c r="O103" s="78"/>
      <c r="P103" s="77"/>
      <c r="Q103" s="78"/>
      <c r="R103" s="77"/>
      <c r="S103" s="78"/>
      <c r="T103" s="77"/>
      <c r="U103" s="78"/>
      <c r="V103" s="77"/>
      <c r="W103" s="124"/>
      <c r="X103" s="77"/>
      <c r="Y103" s="108"/>
      <c r="Z103" s="109"/>
      <c r="AA103" s="108"/>
      <c r="AB103" s="109"/>
      <c r="AC103" s="53"/>
      <c r="AD103" s="109"/>
    </row>
  </sheetData>
  <sheetProtection password="88B8" sheet="1" scenarios="1" selectLockedCells="1"/>
  <dataConsolidate/>
  <mergeCells count="142">
    <mergeCell ref="N98:R98"/>
    <mergeCell ref="V98:Z98"/>
    <mergeCell ref="C99:E99"/>
    <mergeCell ref="C101:E101"/>
    <mergeCell ref="F102:H102"/>
    <mergeCell ref="C90:D90"/>
    <mergeCell ref="C91:D91"/>
    <mergeCell ref="C92:D92"/>
    <mergeCell ref="C93:D93"/>
    <mergeCell ref="C94:D94"/>
    <mergeCell ref="C95:D95"/>
    <mergeCell ref="C96:E96"/>
    <mergeCell ref="C97:E97"/>
    <mergeCell ref="C103:E103"/>
    <mergeCell ref="C98:E98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BA44:BA47"/>
    <mergeCell ref="BB44:BB47"/>
    <mergeCell ref="C47:D47"/>
    <mergeCell ref="C48:D48"/>
    <mergeCell ref="C49:D49"/>
    <mergeCell ref="C50:D50"/>
    <mergeCell ref="C51:D51"/>
    <mergeCell ref="C52:D52"/>
    <mergeCell ref="C53:D53"/>
    <mergeCell ref="D41:E41"/>
    <mergeCell ref="D42:E42"/>
    <mergeCell ref="F44:AS44"/>
    <mergeCell ref="AT44:AT47"/>
    <mergeCell ref="AU44:AU47"/>
    <mergeCell ref="AV44:AV47"/>
    <mergeCell ref="AW44:AW47"/>
    <mergeCell ref="AX44:AX47"/>
    <mergeCell ref="AZ44:AZ47"/>
    <mergeCell ref="D35:N35"/>
    <mergeCell ref="P35:AV35"/>
    <mergeCell ref="AW35:AX36"/>
    <mergeCell ref="D36:N36"/>
    <mergeCell ref="P36:AV36"/>
    <mergeCell ref="D37:N37"/>
    <mergeCell ref="P37:AV37"/>
    <mergeCell ref="AW37:AX37"/>
    <mergeCell ref="F38:AW38"/>
    <mergeCell ref="AX38:BG38"/>
    <mergeCell ref="D32:N32"/>
    <mergeCell ref="P32:AV32"/>
    <mergeCell ref="AW32:AX32"/>
    <mergeCell ref="D33:N33"/>
    <mergeCell ref="P33:AV33"/>
    <mergeCell ref="AW33:AX33"/>
    <mergeCell ref="D34:N34"/>
    <mergeCell ref="P34:AV34"/>
    <mergeCell ref="AW34:AX34"/>
    <mergeCell ref="D28:N28"/>
    <mergeCell ref="P28:AV28"/>
    <mergeCell ref="AW28:AX29"/>
    <mergeCell ref="D29:N29"/>
    <mergeCell ref="P29:AV29"/>
    <mergeCell ref="D30:N30"/>
    <mergeCell ref="P30:AV30"/>
    <mergeCell ref="AW30:AX30"/>
    <mergeCell ref="D31:N31"/>
    <mergeCell ref="P31:AV31"/>
    <mergeCell ref="AW31:AX31"/>
    <mergeCell ref="D24:N24"/>
    <mergeCell ref="P24:AV24"/>
    <mergeCell ref="AW24:AX24"/>
    <mergeCell ref="D25:N25"/>
    <mergeCell ref="P25:AV25"/>
    <mergeCell ref="AW25:AX26"/>
    <mergeCell ref="D26:N26"/>
    <mergeCell ref="P26:AV26"/>
    <mergeCell ref="D27:N27"/>
    <mergeCell ref="P27:AV27"/>
    <mergeCell ref="AW27:AX27"/>
    <mergeCell ref="D20:N20"/>
    <mergeCell ref="P20:AV20"/>
    <mergeCell ref="AW20:AX20"/>
    <mergeCell ref="D21:N22"/>
    <mergeCell ref="P21:AV21"/>
    <mergeCell ref="AW21:AX22"/>
    <mergeCell ref="P22:AV22"/>
    <mergeCell ref="D23:N23"/>
    <mergeCell ref="P23:AV23"/>
    <mergeCell ref="AW23:AX23"/>
    <mergeCell ref="C11:E11"/>
    <mergeCell ref="F11:H11"/>
    <mergeCell ref="C12:E12"/>
    <mergeCell ref="F12:H12"/>
    <mergeCell ref="B16:D16"/>
    <mergeCell ref="D17:N17"/>
    <mergeCell ref="P17:AV17"/>
    <mergeCell ref="AW17:AX17"/>
    <mergeCell ref="D18:N18"/>
    <mergeCell ref="P18:AV18"/>
    <mergeCell ref="AW18:AX19"/>
    <mergeCell ref="D19:N19"/>
    <mergeCell ref="P19:AV19"/>
    <mergeCell ref="C2:N2"/>
    <mergeCell ref="C3:N3"/>
    <mergeCell ref="C5:N5"/>
    <mergeCell ref="D7:H7"/>
    <mergeCell ref="N7:P7"/>
    <mergeCell ref="D8:H8"/>
    <mergeCell ref="D9:H9"/>
    <mergeCell ref="C10:E10"/>
    <mergeCell ref="F10:H10"/>
  </mergeCells>
  <conditionalFormatting sqref="AW97">
    <cfRule type="cellIs" dxfId="48" priority="7" stopIfTrue="1" operator="greaterThanOrEqual">
      <formula>3.95</formula>
    </cfRule>
    <cfRule type="cellIs" dxfId="47" priority="8" stopIfTrue="1" operator="between">
      <formula>2.05</formula>
      <formula>3.94</formula>
    </cfRule>
    <cfRule type="cellIs" dxfId="46" priority="9" stopIfTrue="1" operator="lessThanOrEqual">
      <formula>2</formula>
    </cfRule>
  </conditionalFormatting>
  <conditionalFormatting sqref="AW48:AW94">
    <cfRule type="cellIs" dxfId="45" priority="4" stopIfTrue="1" operator="greaterThanOrEqual">
      <formula>3.95</formula>
    </cfRule>
    <cfRule type="cellIs" dxfId="44" priority="5" stopIfTrue="1" operator="between">
      <formula>2.05</formula>
      <formula>3.94</formula>
    </cfRule>
    <cfRule type="cellIs" dxfId="43" priority="6" stopIfTrue="1" operator="lessThanOrEqual">
      <formula>2</formula>
    </cfRule>
  </conditionalFormatting>
  <conditionalFormatting sqref="F48:F94">
    <cfRule type="cellIs" dxfId="42" priority="10" stopIfTrue="1" operator="equal">
      <formula>$F$45</formula>
    </cfRule>
    <cfRule type="cellIs" dxfId="41" priority="11" stopIfTrue="1" operator="notEqual">
      <formula>$F$45</formula>
    </cfRule>
  </conditionalFormatting>
  <conditionalFormatting sqref="H48:H94">
    <cfRule type="cellIs" dxfId="40" priority="12" stopIfTrue="1" operator="equal">
      <formula>$H$45</formula>
    </cfRule>
    <cfRule type="cellIs" dxfId="39" priority="13" stopIfTrue="1" operator="notEqual">
      <formula>$H$45</formula>
    </cfRule>
  </conditionalFormatting>
  <conditionalFormatting sqref="J48:J94">
    <cfRule type="cellIs" dxfId="38" priority="14" stopIfTrue="1" operator="equal">
      <formula>$J$45</formula>
    </cfRule>
    <cfRule type="cellIs" dxfId="37" priority="15" stopIfTrue="1" operator="notEqual">
      <formula>$J$45</formula>
    </cfRule>
  </conditionalFormatting>
  <conditionalFormatting sqref="L48:L94">
    <cfRule type="cellIs" dxfId="36" priority="16" stopIfTrue="1" operator="equal">
      <formula>$L$45</formula>
    </cfRule>
    <cfRule type="cellIs" dxfId="35" priority="17" stopIfTrue="1" operator="notEqual">
      <formula>$L$45</formula>
    </cfRule>
  </conditionalFormatting>
  <conditionalFormatting sqref="N48:N94">
    <cfRule type="cellIs" dxfId="34" priority="18" stopIfTrue="1" operator="equal">
      <formula>$N$45</formula>
    </cfRule>
    <cfRule type="cellIs" dxfId="33" priority="19" stopIfTrue="1" operator="notEqual">
      <formula>$N$45</formula>
    </cfRule>
  </conditionalFormatting>
  <conditionalFormatting sqref="P48:P94">
    <cfRule type="cellIs" dxfId="32" priority="20" stopIfTrue="1" operator="notEqual">
      <formula>$P$45</formula>
    </cfRule>
    <cfRule type="cellIs" dxfId="31" priority="21" stopIfTrue="1" operator="equal">
      <formula>$P$45</formula>
    </cfRule>
  </conditionalFormatting>
  <conditionalFormatting sqref="R48:R94">
    <cfRule type="cellIs" dxfId="30" priority="22" stopIfTrue="1" operator="equal">
      <formula>$R$45</formula>
    </cfRule>
    <cfRule type="cellIs" dxfId="29" priority="23" stopIfTrue="1" operator="notEqual">
      <formula>$R$45</formula>
    </cfRule>
  </conditionalFormatting>
  <conditionalFormatting sqref="T48:T94">
    <cfRule type="cellIs" dxfId="28" priority="24" stopIfTrue="1" operator="equal">
      <formula>$T$45</formula>
    </cfRule>
    <cfRule type="cellIs" dxfId="27" priority="25" stopIfTrue="1" operator="notEqual">
      <formula>$T$45</formula>
    </cfRule>
  </conditionalFormatting>
  <conditionalFormatting sqref="V48:V94">
    <cfRule type="cellIs" dxfId="26" priority="26" stopIfTrue="1" operator="equal">
      <formula>$V$45</formula>
    </cfRule>
    <cfRule type="cellIs" dxfId="25" priority="27" stopIfTrue="1" operator="notEqual">
      <formula>$V$45</formula>
    </cfRule>
  </conditionalFormatting>
  <conditionalFormatting sqref="X48:X94">
    <cfRule type="cellIs" dxfId="24" priority="28" stopIfTrue="1" operator="equal">
      <formula>$X$45</formula>
    </cfRule>
    <cfRule type="cellIs" dxfId="23" priority="29" stopIfTrue="1" operator="notEqual">
      <formula>$X$45</formula>
    </cfRule>
  </conditionalFormatting>
  <conditionalFormatting sqref="Z48:Z94">
    <cfRule type="cellIs" dxfId="22" priority="30" stopIfTrue="1" operator="equal">
      <formula>$Z$45</formula>
    </cfRule>
    <cfRule type="cellIs" dxfId="21" priority="31" stopIfTrue="1" operator="notEqual">
      <formula>$Z$45</formula>
    </cfRule>
  </conditionalFormatting>
  <conditionalFormatting sqref="AB48:AB94">
    <cfRule type="cellIs" dxfId="20" priority="32" stopIfTrue="1" operator="equal">
      <formula>$AB$45</formula>
    </cfRule>
    <cfRule type="cellIs" dxfId="19" priority="33" stopIfTrue="1" operator="notEqual">
      <formula>$AB$45</formula>
    </cfRule>
  </conditionalFormatting>
  <conditionalFormatting sqref="AD48:AD94">
    <cfRule type="cellIs" dxfId="18" priority="34" stopIfTrue="1" operator="equal">
      <formula>$AD$45</formula>
    </cfRule>
    <cfRule type="cellIs" dxfId="17" priority="35" stopIfTrue="1" operator="notEqual">
      <formula>$AD$45</formula>
    </cfRule>
  </conditionalFormatting>
  <conditionalFormatting sqref="AF48:AF94">
    <cfRule type="cellIs" dxfId="16" priority="36" stopIfTrue="1" operator="equal">
      <formula>$AF$45</formula>
    </cfRule>
    <cfRule type="cellIs" dxfId="15" priority="37" stopIfTrue="1" operator="notEqual">
      <formula>$AF$45</formula>
    </cfRule>
  </conditionalFormatting>
  <conditionalFormatting sqref="AH48:AH94">
    <cfRule type="cellIs" dxfId="14" priority="38" stopIfTrue="1" operator="equal">
      <formula>$AH$45</formula>
    </cfRule>
    <cfRule type="cellIs" dxfId="13" priority="39" stopIfTrue="1" operator="notEqual">
      <formula>$AH$45</formula>
    </cfRule>
  </conditionalFormatting>
  <conditionalFormatting sqref="AJ48:AJ94">
    <cfRule type="cellIs" dxfId="12" priority="40" stopIfTrue="1" operator="equal">
      <formula>$AJ$45</formula>
    </cfRule>
    <cfRule type="cellIs" dxfId="11" priority="41" stopIfTrue="1" operator="notEqual">
      <formula>$AJ$45</formula>
    </cfRule>
  </conditionalFormatting>
  <conditionalFormatting sqref="AL48:AL94">
    <cfRule type="cellIs" dxfId="10" priority="42" stopIfTrue="1" operator="equal">
      <formula>$AL$45</formula>
    </cfRule>
    <cfRule type="cellIs" dxfId="9" priority="43" stopIfTrue="1" operator="notEqual">
      <formula>$AL$45</formula>
    </cfRule>
  </conditionalFormatting>
  <conditionalFormatting sqref="AN48:AN94">
    <cfRule type="cellIs" dxfId="8" priority="44" stopIfTrue="1" operator="equal">
      <formula>$AN$45</formula>
    </cfRule>
    <cfRule type="cellIs" dxfId="7" priority="45" stopIfTrue="1" operator="notEqual">
      <formula>$AN$45</formula>
    </cfRule>
  </conditionalFormatting>
  <conditionalFormatting sqref="AP48:AP94">
    <cfRule type="cellIs" dxfId="6" priority="46" stopIfTrue="1" operator="equal">
      <formula>$AP$45</formula>
    </cfRule>
    <cfRule type="cellIs" dxfId="5" priority="47" stopIfTrue="1" operator="notEqual">
      <formula>$AP$45</formula>
    </cfRule>
  </conditionalFormatting>
  <conditionalFormatting sqref="AR48:AR94">
    <cfRule type="cellIs" dxfId="4" priority="48" stopIfTrue="1" operator="equal">
      <formula>$AR$45</formula>
    </cfRule>
    <cfRule type="cellIs" dxfId="3" priority="49" stopIfTrue="1" operator="notEqual">
      <formula>$AR$45</formula>
    </cfRule>
  </conditionalFormatting>
  <conditionalFormatting sqref="AV48:AV94">
    <cfRule type="cellIs" dxfId="2" priority="1" stopIfTrue="1" operator="lessThan">
      <formula>13.8</formula>
    </cfRule>
    <cfRule type="cellIs" dxfId="1" priority="2" stopIfTrue="1" operator="greaterThanOrEqual">
      <formula>250</formula>
    </cfRule>
    <cfRule type="cellIs" dxfId="0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Y48:Y94 AA48:AA94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8:K94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8:W94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8:E94">
      <formula1>$BG$14:$BG$15</formula1>
    </dataValidation>
    <dataValidation type="list" allowBlank="1" showInputMessage="1" showErrorMessage="1" errorTitle="ERROR" error="SOLO SE ADMITEN LAS ALTERNATIVAS: A, B, C y D." sqref="H48:H94 J48:J94 L48:L94 N48:N94 P48:P94 R48:R94 T48:T94 V48:V94 X48:X94 Z48:Z94 AD48:AD94 AB48:AB94 AF48:AF94 AH48:AH94 AJ48:AJ94 AL48:AL94 AN48:AN94 AP48:AP94 AR48:AR94 F48:F94">
      <formula1>$J$8:$J$11</formula1>
    </dataValidation>
  </dataValidations>
  <hyperlinks>
    <hyperlink ref="C3" r:id="rId1"/>
  </hyperlinks>
  <pageMargins left="0.14000000000000001" right="0.27" top="0.19" bottom="0.2" header="0.16" footer="0.28999999999999998"/>
  <pageSetup paperSize="258" scale="34" orientation="landscape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7º básico A</vt:lpstr>
      <vt:lpstr>7º básico B</vt:lpstr>
      <vt:lpstr>7º básico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2016-03-15T13:42:48Z</cp:lastPrinted>
  <dcterms:created xsi:type="dcterms:W3CDTF">2012-03-12T00:55:10Z</dcterms:created>
  <dcterms:modified xsi:type="dcterms:W3CDTF">2016-03-17T14:36:38Z</dcterms:modified>
</cp:coreProperties>
</file>