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360" yWindow="120" windowWidth="9000" windowHeight="8550"/>
  </bookViews>
  <sheets>
    <sheet name="8º básico A" sheetId="3" r:id="rId1"/>
    <sheet name="8º básico B" sheetId="4" r:id="rId2"/>
    <sheet name="8º básico C" sheetId="5" r:id="rId3"/>
    <sheet name="INFORME GLOBAL" sheetId="6" r:id="rId4"/>
  </sheets>
  <definedNames>
    <definedName name="_xlnm._FilterDatabase" localSheetId="0" hidden="1">'8º básico A'!#REF!</definedName>
    <definedName name="_xlnm._FilterDatabase" localSheetId="1" hidden="1">'8º básico B'!#REF!</definedName>
    <definedName name="_xlnm._FilterDatabase" localSheetId="2" hidden="1">'8º básico C'!#REF!</definedName>
    <definedName name="_xlnm.Print_Area" localSheetId="0">'8º básico A'!$A$1:$BT$103</definedName>
    <definedName name="_xlnm.Print_Area" localSheetId="1">'8º básico B'!$A$1:$BT$103</definedName>
    <definedName name="_xlnm.Print_Area" localSheetId="2">'8º básico C'!$A$1:$BT$103</definedName>
    <definedName name="_xlnm.Print_Area" localSheetId="3">'INFORME GLOBAL'!$A$1:$BB$95</definedName>
  </definedNames>
  <calcPr calcId="145621"/>
</workbook>
</file>

<file path=xl/calcChain.xml><?xml version="1.0" encoding="utf-8"?>
<calcChain xmlns="http://schemas.openxmlformats.org/spreadsheetml/2006/main">
  <c r="G48" i="3" l="1"/>
  <c r="I48" i="3"/>
  <c r="K48" i="3"/>
  <c r="M48" i="3"/>
  <c r="O48" i="3"/>
  <c r="Q48" i="3"/>
  <c r="S48" i="3"/>
  <c r="U48" i="3"/>
  <c r="W48" i="3"/>
  <c r="Y48" i="3"/>
  <c r="AA48" i="3"/>
  <c r="AC48" i="3"/>
  <c r="AE48" i="3"/>
  <c r="AG48" i="3"/>
  <c r="AI48" i="3"/>
  <c r="AK48" i="3"/>
  <c r="AM48" i="3"/>
  <c r="AO48" i="3"/>
  <c r="AQ48" i="3"/>
  <c r="G49" i="3"/>
  <c r="I49" i="3"/>
  <c r="K49" i="3"/>
  <c r="M49" i="3"/>
  <c r="O49" i="3"/>
  <c r="Q49" i="3"/>
  <c r="S49" i="3"/>
  <c r="U49" i="3"/>
  <c r="W49" i="3"/>
  <c r="Y49" i="3"/>
  <c r="AA49" i="3"/>
  <c r="AC49" i="3"/>
  <c r="AE49" i="3"/>
  <c r="AG49" i="3"/>
  <c r="AI49" i="3"/>
  <c r="AK49" i="3"/>
  <c r="AM49" i="3"/>
  <c r="AO49" i="3"/>
  <c r="AQ49" i="3"/>
  <c r="G50" i="3"/>
  <c r="I50" i="3"/>
  <c r="K50" i="3"/>
  <c r="M50" i="3"/>
  <c r="O50" i="3"/>
  <c r="Q50" i="3"/>
  <c r="S50" i="3"/>
  <c r="U50" i="3"/>
  <c r="W50" i="3"/>
  <c r="Y50" i="3"/>
  <c r="AA50" i="3"/>
  <c r="AC50" i="3"/>
  <c r="AE50" i="3"/>
  <c r="AG50" i="3"/>
  <c r="AI50" i="3"/>
  <c r="AK50" i="3"/>
  <c r="AM50" i="3"/>
  <c r="AO50" i="3"/>
  <c r="AQ50" i="3"/>
  <c r="G51" i="3"/>
  <c r="I51" i="3"/>
  <c r="K51" i="3"/>
  <c r="M51" i="3"/>
  <c r="O51" i="3"/>
  <c r="Q51" i="3"/>
  <c r="S51" i="3"/>
  <c r="U51" i="3"/>
  <c r="W51" i="3"/>
  <c r="Y51" i="3"/>
  <c r="AA51" i="3"/>
  <c r="AC51" i="3"/>
  <c r="AE51" i="3"/>
  <c r="AG51" i="3"/>
  <c r="AI51" i="3"/>
  <c r="AK51" i="3"/>
  <c r="AM51" i="3"/>
  <c r="AO51" i="3"/>
  <c r="AQ51" i="3"/>
  <c r="G52" i="3"/>
  <c r="I52" i="3"/>
  <c r="K52" i="3"/>
  <c r="M52" i="3"/>
  <c r="O52" i="3"/>
  <c r="Q52" i="3"/>
  <c r="S52" i="3"/>
  <c r="U52" i="3"/>
  <c r="W52" i="3"/>
  <c r="Y52" i="3"/>
  <c r="AA52" i="3"/>
  <c r="AC52" i="3"/>
  <c r="AE52" i="3"/>
  <c r="AG52" i="3"/>
  <c r="AI52" i="3"/>
  <c r="AK52" i="3"/>
  <c r="AM52" i="3"/>
  <c r="AO52" i="3"/>
  <c r="AQ52" i="3"/>
  <c r="G53" i="3"/>
  <c r="I53" i="3"/>
  <c r="K53" i="3"/>
  <c r="M53" i="3"/>
  <c r="O53" i="3"/>
  <c r="Q53" i="3"/>
  <c r="S53" i="3"/>
  <c r="U53" i="3"/>
  <c r="W53" i="3"/>
  <c r="Y53" i="3"/>
  <c r="AA53" i="3"/>
  <c r="AC53" i="3"/>
  <c r="AE53" i="3"/>
  <c r="AG53" i="3"/>
  <c r="AI53" i="3"/>
  <c r="AK53" i="3"/>
  <c r="AM53" i="3"/>
  <c r="AO53" i="3"/>
  <c r="AQ53" i="3"/>
  <c r="G54" i="3"/>
  <c r="I54" i="3"/>
  <c r="K54" i="3"/>
  <c r="M54" i="3"/>
  <c r="O54" i="3"/>
  <c r="Q54" i="3"/>
  <c r="S54" i="3"/>
  <c r="U54" i="3"/>
  <c r="W54" i="3"/>
  <c r="Y54" i="3"/>
  <c r="AA54" i="3"/>
  <c r="AC54" i="3"/>
  <c r="AE54" i="3"/>
  <c r="AG54" i="3"/>
  <c r="AI54" i="3"/>
  <c r="AK54" i="3"/>
  <c r="AM54" i="3"/>
  <c r="AO54" i="3"/>
  <c r="AQ54" i="3"/>
  <c r="G55" i="3"/>
  <c r="I55" i="3"/>
  <c r="K55" i="3"/>
  <c r="M55" i="3"/>
  <c r="O55" i="3"/>
  <c r="Q55" i="3"/>
  <c r="S55" i="3"/>
  <c r="U55" i="3"/>
  <c r="W55" i="3"/>
  <c r="Y55" i="3"/>
  <c r="AA55" i="3"/>
  <c r="AC55" i="3"/>
  <c r="AE55" i="3"/>
  <c r="AG55" i="3"/>
  <c r="AI55" i="3"/>
  <c r="AK55" i="3"/>
  <c r="AM55" i="3"/>
  <c r="AO55" i="3"/>
  <c r="AQ55" i="3"/>
  <c r="G56" i="3"/>
  <c r="I56" i="3"/>
  <c r="K56" i="3"/>
  <c r="M56" i="3"/>
  <c r="O56" i="3"/>
  <c r="Q56" i="3"/>
  <c r="S56" i="3"/>
  <c r="U56" i="3"/>
  <c r="W56" i="3"/>
  <c r="Y56" i="3"/>
  <c r="AA56" i="3"/>
  <c r="AC56" i="3"/>
  <c r="AE56" i="3"/>
  <c r="AG56" i="3"/>
  <c r="AI56" i="3"/>
  <c r="AK56" i="3"/>
  <c r="AM56" i="3"/>
  <c r="AO56" i="3"/>
  <c r="AQ56" i="3"/>
  <c r="G57" i="3"/>
  <c r="I57" i="3"/>
  <c r="K57" i="3"/>
  <c r="M57" i="3"/>
  <c r="O57" i="3"/>
  <c r="Q57" i="3"/>
  <c r="S57" i="3"/>
  <c r="U57" i="3"/>
  <c r="W57" i="3"/>
  <c r="Y57" i="3"/>
  <c r="AA57" i="3"/>
  <c r="AC57" i="3"/>
  <c r="AE57" i="3"/>
  <c r="AG57" i="3"/>
  <c r="AI57" i="3"/>
  <c r="AK57" i="3"/>
  <c r="AM57" i="3"/>
  <c r="AO57" i="3"/>
  <c r="AQ57" i="3"/>
  <c r="G58" i="3"/>
  <c r="I58" i="3"/>
  <c r="K58" i="3"/>
  <c r="M58" i="3"/>
  <c r="O58" i="3"/>
  <c r="Q58" i="3"/>
  <c r="S58" i="3"/>
  <c r="U58" i="3"/>
  <c r="W58" i="3"/>
  <c r="Y58" i="3"/>
  <c r="AA58" i="3"/>
  <c r="AC58" i="3"/>
  <c r="AE58" i="3"/>
  <c r="AG58" i="3"/>
  <c r="AI58" i="3"/>
  <c r="AK58" i="3"/>
  <c r="AM58" i="3"/>
  <c r="AO58" i="3"/>
  <c r="AQ58" i="3"/>
  <c r="G59" i="3"/>
  <c r="I59" i="3"/>
  <c r="K59" i="3"/>
  <c r="M59" i="3"/>
  <c r="O59" i="3"/>
  <c r="Q59" i="3"/>
  <c r="S59" i="3"/>
  <c r="U59" i="3"/>
  <c r="W59" i="3"/>
  <c r="Y59" i="3"/>
  <c r="AA59" i="3"/>
  <c r="AC59" i="3"/>
  <c r="AE59" i="3"/>
  <c r="AG59" i="3"/>
  <c r="AI59" i="3"/>
  <c r="AK59" i="3"/>
  <c r="AM59" i="3"/>
  <c r="AO59" i="3"/>
  <c r="AQ59" i="3"/>
  <c r="G60" i="3"/>
  <c r="I60" i="3"/>
  <c r="K60" i="3"/>
  <c r="M60" i="3"/>
  <c r="O60" i="3"/>
  <c r="Q60" i="3"/>
  <c r="S60" i="3"/>
  <c r="U60" i="3"/>
  <c r="W60" i="3"/>
  <c r="Y60" i="3"/>
  <c r="AA60" i="3"/>
  <c r="AC60" i="3"/>
  <c r="AE60" i="3"/>
  <c r="AG60" i="3"/>
  <c r="AI60" i="3"/>
  <c r="AK60" i="3"/>
  <c r="AM60" i="3"/>
  <c r="AO60" i="3"/>
  <c r="AQ60" i="3"/>
  <c r="G61" i="3"/>
  <c r="I61" i="3"/>
  <c r="K61" i="3"/>
  <c r="M61" i="3"/>
  <c r="O61" i="3"/>
  <c r="Q61" i="3"/>
  <c r="S61" i="3"/>
  <c r="U61" i="3"/>
  <c r="W61" i="3"/>
  <c r="Y61" i="3"/>
  <c r="AA61" i="3"/>
  <c r="AC61" i="3"/>
  <c r="AE61" i="3"/>
  <c r="AG61" i="3"/>
  <c r="AI61" i="3"/>
  <c r="AK61" i="3"/>
  <c r="AM61" i="3"/>
  <c r="AO61" i="3"/>
  <c r="AQ61" i="3"/>
  <c r="G62" i="3"/>
  <c r="I62" i="3"/>
  <c r="K62" i="3"/>
  <c r="M62" i="3"/>
  <c r="O62" i="3"/>
  <c r="Q62" i="3"/>
  <c r="S62" i="3"/>
  <c r="U62" i="3"/>
  <c r="W62" i="3"/>
  <c r="Y62" i="3"/>
  <c r="AA62" i="3"/>
  <c r="AC62" i="3"/>
  <c r="AE62" i="3"/>
  <c r="AG62" i="3"/>
  <c r="AI62" i="3"/>
  <c r="AK62" i="3"/>
  <c r="AM62" i="3"/>
  <c r="AO62" i="3"/>
  <c r="AQ62" i="3"/>
  <c r="G63" i="3"/>
  <c r="I63" i="3"/>
  <c r="K63" i="3"/>
  <c r="M63" i="3"/>
  <c r="O63" i="3"/>
  <c r="Q63" i="3"/>
  <c r="S63" i="3"/>
  <c r="U63" i="3"/>
  <c r="W63" i="3"/>
  <c r="Y63" i="3"/>
  <c r="AA63" i="3"/>
  <c r="AC63" i="3"/>
  <c r="AE63" i="3"/>
  <c r="AG63" i="3"/>
  <c r="AI63" i="3"/>
  <c r="AK63" i="3"/>
  <c r="AM63" i="3"/>
  <c r="AO63" i="3"/>
  <c r="AQ63" i="3"/>
  <c r="G64" i="3"/>
  <c r="I64" i="3"/>
  <c r="K64" i="3"/>
  <c r="M64" i="3"/>
  <c r="O64" i="3"/>
  <c r="Q64" i="3"/>
  <c r="S64" i="3"/>
  <c r="U64" i="3"/>
  <c r="W64" i="3"/>
  <c r="Y64" i="3"/>
  <c r="AA64" i="3"/>
  <c r="AC64" i="3"/>
  <c r="AE64" i="3"/>
  <c r="AG64" i="3"/>
  <c r="AI64" i="3"/>
  <c r="AK64" i="3"/>
  <c r="AM64" i="3"/>
  <c r="AO64" i="3"/>
  <c r="AQ64" i="3"/>
  <c r="G65" i="3"/>
  <c r="I65" i="3"/>
  <c r="K65" i="3"/>
  <c r="M65" i="3"/>
  <c r="O65" i="3"/>
  <c r="Q65" i="3"/>
  <c r="S65" i="3"/>
  <c r="U65" i="3"/>
  <c r="W65" i="3"/>
  <c r="Y65" i="3"/>
  <c r="AA65" i="3"/>
  <c r="AC65" i="3"/>
  <c r="AE65" i="3"/>
  <c r="AG65" i="3"/>
  <c r="AI65" i="3"/>
  <c r="AK65" i="3"/>
  <c r="AM65" i="3"/>
  <c r="AO65" i="3"/>
  <c r="AQ65" i="3"/>
  <c r="G66" i="3"/>
  <c r="I66" i="3"/>
  <c r="K66" i="3"/>
  <c r="M66" i="3"/>
  <c r="O66" i="3"/>
  <c r="Q66" i="3"/>
  <c r="S66" i="3"/>
  <c r="U66" i="3"/>
  <c r="W66" i="3"/>
  <c r="Y66" i="3"/>
  <c r="AA66" i="3"/>
  <c r="AC66" i="3"/>
  <c r="AE66" i="3"/>
  <c r="AG66" i="3"/>
  <c r="AI66" i="3"/>
  <c r="AK66" i="3"/>
  <c r="AM66" i="3"/>
  <c r="AO66" i="3"/>
  <c r="AQ66" i="3"/>
  <c r="G67" i="3"/>
  <c r="I67" i="3"/>
  <c r="K67" i="3"/>
  <c r="M67" i="3"/>
  <c r="O67" i="3"/>
  <c r="Q67" i="3"/>
  <c r="S67" i="3"/>
  <c r="U67" i="3"/>
  <c r="W67" i="3"/>
  <c r="Y67" i="3"/>
  <c r="AA67" i="3"/>
  <c r="AC67" i="3"/>
  <c r="AE67" i="3"/>
  <c r="AG67" i="3"/>
  <c r="AI67" i="3"/>
  <c r="AK67" i="3"/>
  <c r="AM67" i="3"/>
  <c r="AO67" i="3"/>
  <c r="AQ67" i="3"/>
  <c r="G68" i="3"/>
  <c r="I68" i="3"/>
  <c r="K68" i="3"/>
  <c r="M68" i="3"/>
  <c r="O68" i="3"/>
  <c r="Q68" i="3"/>
  <c r="S68" i="3"/>
  <c r="U68" i="3"/>
  <c r="W68" i="3"/>
  <c r="Y68" i="3"/>
  <c r="AA68" i="3"/>
  <c r="AC68" i="3"/>
  <c r="AE68" i="3"/>
  <c r="AG68" i="3"/>
  <c r="AI68" i="3"/>
  <c r="AK68" i="3"/>
  <c r="AM68" i="3"/>
  <c r="AO68" i="3"/>
  <c r="AQ68" i="3"/>
  <c r="G69" i="3"/>
  <c r="I69" i="3"/>
  <c r="K69" i="3"/>
  <c r="M69" i="3"/>
  <c r="O69" i="3"/>
  <c r="Q69" i="3"/>
  <c r="S69" i="3"/>
  <c r="U69" i="3"/>
  <c r="W69" i="3"/>
  <c r="Y69" i="3"/>
  <c r="AA69" i="3"/>
  <c r="AC69" i="3"/>
  <c r="AE69" i="3"/>
  <c r="AG69" i="3"/>
  <c r="AI69" i="3"/>
  <c r="AK69" i="3"/>
  <c r="AM69" i="3"/>
  <c r="AO69" i="3"/>
  <c r="AQ69" i="3"/>
  <c r="G70" i="3"/>
  <c r="I70" i="3"/>
  <c r="K70" i="3"/>
  <c r="M70" i="3"/>
  <c r="O70" i="3"/>
  <c r="Q70" i="3"/>
  <c r="S70" i="3"/>
  <c r="U70" i="3"/>
  <c r="W70" i="3"/>
  <c r="Y70" i="3"/>
  <c r="AA70" i="3"/>
  <c r="AC70" i="3"/>
  <c r="AE70" i="3"/>
  <c r="AG70" i="3"/>
  <c r="AI70" i="3"/>
  <c r="AK70" i="3"/>
  <c r="AM70" i="3"/>
  <c r="AO70" i="3"/>
  <c r="AQ70" i="3"/>
  <c r="G71" i="3"/>
  <c r="I71" i="3"/>
  <c r="K71" i="3"/>
  <c r="M71" i="3"/>
  <c r="O71" i="3"/>
  <c r="Q71" i="3"/>
  <c r="S71" i="3"/>
  <c r="U71" i="3"/>
  <c r="W71" i="3"/>
  <c r="Y71" i="3"/>
  <c r="AA71" i="3"/>
  <c r="AC71" i="3"/>
  <c r="AE71" i="3"/>
  <c r="AG71" i="3"/>
  <c r="AI71" i="3"/>
  <c r="AK71" i="3"/>
  <c r="AM71" i="3"/>
  <c r="AO71" i="3"/>
  <c r="AQ71" i="3"/>
  <c r="G72" i="3"/>
  <c r="I72" i="3"/>
  <c r="K72" i="3"/>
  <c r="M72" i="3"/>
  <c r="O72" i="3"/>
  <c r="Q72" i="3"/>
  <c r="S72" i="3"/>
  <c r="U72" i="3"/>
  <c r="W72" i="3"/>
  <c r="Y72" i="3"/>
  <c r="AA72" i="3"/>
  <c r="AC72" i="3"/>
  <c r="AE72" i="3"/>
  <c r="AG72" i="3"/>
  <c r="AI72" i="3"/>
  <c r="AK72" i="3"/>
  <c r="AM72" i="3"/>
  <c r="AO72" i="3"/>
  <c r="AQ72" i="3"/>
  <c r="G73" i="3"/>
  <c r="I73" i="3"/>
  <c r="K73" i="3"/>
  <c r="M73" i="3"/>
  <c r="O73" i="3"/>
  <c r="Q73" i="3"/>
  <c r="S73" i="3"/>
  <c r="U73" i="3"/>
  <c r="W73" i="3"/>
  <c r="Y73" i="3"/>
  <c r="AA73" i="3"/>
  <c r="AC73" i="3"/>
  <c r="AE73" i="3"/>
  <c r="AG73" i="3"/>
  <c r="AI73" i="3"/>
  <c r="AK73" i="3"/>
  <c r="AM73" i="3"/>
  <c r="AO73" i="3"/>
  <c r="AQ73" i="3"/>
  <c r="G74" i="3"/>
  <c r="I74" i="3"/>
  <c r="K74" i="3"/>
  <c r="M74" i="3"/>
  <c r="O74" i="3"/>
  <c r="Q74" i="3"/>
  <c r="S74" i="3"/>
  <c r="U74" i="3"/>
  <c r="W74" i="3"/>
  <c r="Y74" i="3"/>
  <c r="AA74" i="3"/>
  <c r="AC74" i="3"/>
  <c r="AE74" i="3"/>
  <c r="AG74" i="3"/>
  <c r="AI74" i="3"/>
  <c r="AK74" i="3"/>
  <c r="AM74" i="3"/>
  <c r="AO74" i="3"/>
  <c r="AQ74" i="3"/>
  <c r="F10" i="6" l="1"/>
  <c r="BB49" i="5"/>
  <c r="BB49" i="4"/>
  <c r="BB49" i="3"/>
  <c r="F11" i="3"/>
  <c r="O103" i="5"/>
  <c r="AQ99" i="5"/>
  <c r="AO99" i="5"/>
  <c r="AM99" i="5"/>
  <c r="AK99" i="5"/>
  <c r="AI99" i="5"/>
  <c r="AG99" i="5"/>
  <c r="AE99" i="5"/>
  <c r="AC99" i="5"/>
  <c r="AA99" i="5"/>
  <c r="Y99" i="5"/>
  <c r="W99" i="5"/>
  <c r="U99" i="5"/>
  <c r="S99" i="5"/>
  <c r="Q99" i="5"/>
  <c r="O99" i="5"/>
  <c r="M99" i="5"/>
  <c r="K99" i="5"/>
  <c r="I99" i="5"/>
  <c r="G99" i="5"/>
  <c r="I95" i="5"/>
  <c r="K95" i="5"/>
  <c r="M95" i="5"/>
  <c r="O95" i="5"/>
  <c r="Q95" i="5"/>
  <c r="S95" i="5"/>
  <c r="U95" i="5"/>
  <c r="W95" i="5"/>
  <c r="Y95" i="5"/>
  <c r="AA95" i="5"/>
  <c r="AC95" i="5"/>
  <c r="AE95" i="5"/>
  <c r="AG95" i="5"/>
  <c r="AI95" i="5"/>
  <c r="AK95" i="5"/>
  <c r="AM95" i="5"/>
  <c r="AO95" i="5"/>
  <c r="AQ95" i="5"/>
  <c r="H95" i="5"/>
  <c r="J95" i="5"/>
  <c r="L95" i="5"/>
  <c r="N95" i="5"/>
  <c r="P95" i="5"/>
  <c r="R95" i="5"/>
  <c r="T95" i="5"/>
  <c r="V95" i="5"/>
  <c r="X95" i="5"/>
  <c r="Z95" i="5"/>
  <c r="AB95" i="5"/>
  <c r="AD95" i="5"/>
  <c r="AF95" i="5"/>
  <c r="AH95" i="5"/>
  <c r="AJ95" i="5"/>
  <c r="AL95" i="5"/>
  <c r="AN95" i="5"/>
  <c r="AP95" i="5"/>
  <c r="AR95" i="5"/>
  <c r="BA94" i="5"/>
  <c r="AZ94" i="5"/>
  <c r="AX94" i="5"/>
  <c r="AT94" i="5"/>
  <c r="AS94" i="5"/>
  <c r="AQ94" i="5"/>
  <c r="AO94" i="5"/>
  <c r="AM94" i="5"/>
  <c r="AK94" i="5"/>
  <c r="AI94" i="5"/>
  <c r="AG94" i="5"/>
  <c r="AE94" i="5"/>
  <c r="AC94" i="5"/>
  <c r="AA94" i="5"/>
  <c r="Y94" i="5"/>
  <c r="W94" i="5"/>
  <c r="U94" i="5"/>
  <c r="S94" i="5"/>
  <c r="Q94" i="5"/>
  <c r="O94" i="5"/>
  <c r="M94" i="5"/>
  <c r="K94" i="5"/>
  <c r="I94" i="5"/>
  <c r="G94" i="5"/>
  <c r="BA93" i="5"/>
  <c r="AZ93" i="5"/>
  <c r="AX93" i="5"/>
  <c r="AT93" i="5"/>
  <c r="AS93" i="5"/>
  <c r="AQ93" i="5"/>
  <c r="AO93" i="5"/>
  <c r="AM93" i="5"/>
  <c r="AK93" i="5"/>
  <c r="AI93" i="5"/>
  <c r="AG93" i="5"/>
  <c r="AE93" i="5"/>
  <c r="AC93" i="5"/>
  <c r="AA93" i="5"/>
  <c r="Y93" i="5"/>
  <c r="W93" i="5"/>
  <c r="U93" i="5"/>
  <c r="S93" i="5"/>
  <c r="Q93" i="5"/>
  <c r="O93" i="5"/>
  <c r="M93" i="5"/>
  <c r="K93" i="5"/>
  <c r="I93" i="5"/>
  <c r="G93" i="5"/>
  <c r="BA92" i="5"/>
  <c r="AZ92" i="5"/>
  <c r="AX92" i="5"/>
  <c r="AT92" i="5"/>
  <c r="AS92" i="5"/>
  <c r="AQ92" i="5"/>
  <c r="AO92" i="5"/>
  <c r="AM92" i="5"/>
  <c r="AK92" i="5"/>
  <c r="AI92" i="5"/>
  <c r="AG92" i="5"/>
  <c r="AE92" i="5"/>
  <c r="AC92" i="5"/>
  <c r="AA92" i="5"/>
  <c r="Y92" i="5"/>
  <c r="W92" i="5"/>
  <c r="U92" i="5"/>
  <c r="S92" i="5"/>
  <c r="Q92" i="5"/>
  <c r="O92" i="5"/>
  <c r="M92" i="5"/>
  <c r="K92" i="5"/>
  <c r="I92" i="5"/>
  <c r="G92" i="5"/>
  <c r="BA91" i="5"/>
  <c r="AZ91" i="5"/>
  <c r="AX91" i="5"/>
  <c r="AT91" i="5"/>
  <c r="AS91" i="5"/>
  <c r="AQ91" i="5"/>
  <c r="AO91" i="5"/>
  <c r="AM91" i="5"/>
  <c r="AK91" i="5"/>
  <c r="AI91" i="5"/>
  <c r="AG91" i="5"/>
  <c r="AE91" i="5"/>
  <c r="AC91" i="5"/>
  <c r="AA91" i="5"/>
  <c r="Y91" i="5"/>
  <c r="W91" i="5"/>
  <c r="U91" i="5"/>
  <c r="S91" i="5"/>
  <c r="Q91" i="5"/>
  <c r="O91" i="5"/>
  <c r="M91" i="5"/>
  <c r="K91" i="5"/>
  <c r="I91" i="5"/>
  <c r="G91" i="5"/>
  <c r="BA90" i="5"/>
  <c r="AZ90" i="5"/>
  <c r="AX90" i="5"/>
  <c r="AT90" i="5"/>
  <c r="AS90" i="5"/>
  <c r="AQ90" i="5"/>
  <c r="AO90" i="5"/>
  <c r="AM90" i="5"/>
  <c r="AK90" i="5"/>
  <c r="AI90" i="5"/>
  <c r="AG90" i="5"/>
  <c r="AE90" i="5"/>
  <c r="AC90" i="5"/>
  <c r="AA90" i="5"/>
  <c r="Y90" i="5"/>
  <c r="W90" i="5"/>
  <c r="U90" i="5"/>
  <c r="S90" i="5"/>
  <c r="Q90" i="5"/>
  <c r="O90" i="5"/>
  <c r="M90" i="5"/>
  <c r="K90" i="5"/>
  <c r="I90" i="5"/>
  <c r="G90" i="5"/>
  <c r="BA89" i="5"/>
  <c r="AZ89" i="5"/>
  <c r="AX89" i="5"/>
  <c r="AT89" i="5"/>
  <c r="AS89" i="5"/>
  <c r="AQ89" i="5"/>
  <c r="AO89" i="5"/>
  <c r="AM89" i="5"/>
  <c r="AK89" i="5"/>
  <c r="AI89" i="5"/>
  <c r="AG89" i="5"/>
  <c r="AE89" i="5"/>
  <c r="AC89" i="5"/>
  <c r="AA89" i="5"/>
  <c r="Y89" i="5"/>
  <c r="W89" i="5"/>
  <c r="U89" i="5"/>
  <c r="S89" i="5"/>
  <c r="Q89" i="5"/>
  <c r="O89" i="5"/>
  <c r="M89" i="5"/>
  <c r="K89" i="5"/>
  <c r="I89" i="5"/>
  <c r="G89" i="5"/>
  <c r="BA88" i="5"/>
  <c r="AZ88" i="5"/>
  <c r="AX88" i="5"/>
  <c r="AT88" i="5"/>
  <c r="AS88" i="5"/>
  <c r="AQ88" i="5"/>
  <c r="AO88" i="5"/>
  <c r="AM88" i="5"/>
  <c r="AK88" i="5"/>
  <c r="AI88" i="5"/>
  <c r="AG88" i="5"/>
  <c r="AE88" i="5"/>
  <c r="AC88" i="5"/>
  <c r="AA88" i="5"/>
  <c r="Y88" i="5"/>
  <c r="W88" i="5"/>
  <c r="U88" i="5"/>
  <c r="S88" i="5"/>
  <c r="Q88" i="5"/>
  <c r="O88" i="5"/>
  <c r="M88" i="5"/>
  <c r="K88" i="5"/>
  <c r="I88" i="5"/>
  <c r="G88" i="5"/>
  <c r="BA87" i="5"/>
  <c r="AZ87" i="5"/>
  <c r="AX87" i="5"/>
  <c r="AT87" i="5"/>
  <c r="AS87" i="5"/>
  <c r="AQ87" i="5"/>
  <c r="AO87" i="5"/>
  <c r="AM87" i="5"/>
  <c r="AK87" i="5"/>
  <c r="AI87" i="5"/>
  <c r="AG87" i="5"/>
  <c r="AE87" i="5"/>
  <c r="AC87" i="5"/>
  <c r="AA87" i="5"/>
  <c r="Y87" i="5"/>
  <c r="W87" i="5"/>
  <c r="U87" i="5"/>
  <c r="S87" i="5"/>
  <c r="Q87" i="5"/>
  <c r="O87" i="5"/>
  <c r="M87" i="5"/>
  <c r="K87" i="5"/>
  <c r="I87" i="5"/>
  <c r="G87" i="5"/>
  <c r="BA86" i="5"/>
  <c r="AZ86" i="5"/>
  <c r="AX86" i="5"/>
  <c r="AT86" i="5"/>
  <c r="AS86" i="5"/>
  <c r="AQ86" i="5"/>
  <c r="AO86" i="5"/>
  <c r="AM86" i="5"/>
  <c r="AK86" i="5"/>
  <c r="AI86" i="5"/>
  <c r="AG86" i="5"/>
  <c r="AE86" i="5"/>
  <c r="AC86" i="5"/>
  <c r="AA86" i="5"/>
  <c r="Y86" i="5"/>
  <c r="W86" i="5"/>
  <c r="U86" i="5"/>
  <c r="S86" i="5"/>
  <c r="Q86" i="5"/>
  <c r="O86" i="5"/>
  <c r="M86" i="5"/>
  <c r="K86" i="5"/>
  <c r="I86" i="5"/>
  <c r="G86" i="5"/>
  <c r="BA85" i="5"/>
  <c r="AZ85" i="5"/>
  <c r="AX85" i="5"/>
  <c r="AT85" i="5"/>
  <c r="AS85" i="5"/>
  <c r="AQ85" i="5"/>
  <c r="AO85" i="5"/>
  <c r="AM85" i="5"/>
  <c r="AK85" i="5"/>
  <c r="AI85" i="5"/>
  <c r="AG85" i="5"/>
  <c r="AE85" i="5"/>
  <c r="AC85" i="5"/>
  <c r="AA85" i="5"/>
  <c r="Y85" i="5"/>
  <c r="W85" i="5"/>
  <c r="U85" i="5"/>
  <c r="S85" i="5"/>
  <c r="Q85" i="5"/>
  <c r="O85" i="5"/>
  <c r="M85" i="5"/>
  <c r="K85" i="5"/>
  <c r="I85" i="5"/>
  <c r="G85" i="5"/>
  <c r="BA84" i="5"/>
  <c r="AZ84" i="5"/>
  <c r="AX84" i="5"/>
  <c r="AT84" i="5"/>
  <c r="AS84" i="5"/>
  <c r="AQ84" i="5"/>
  <c r="AO84" i="5"/>
  <c r="AM84" i="5"/>
  <c r="AK84" i="5"/>
  <c r="AI84" i="5"/>
  <c r="AG84" i="5"/>
  <c r="AE84" i="5"/>
  <c r="AC84" i="5"/>
  <c r="AA84" i="5"/>
  <c r="Y84" i="5"/>
  <c r="W84" i="5"/>
  <c r="U84" i="5"/>
  <c r="S84" i="5"/>
  <c r="Q84" i="5"/>
  <c r="O84" i="5"/>
  <c r="M84" i="5"/>
  <c r="K84" i="5"/>
  <c r="I84" i="5"/>
  <c r="G84" i="5"/>
  <c r="BS83" i="5"/>
  <c r="BS84" i="5"/>
  <c r="BS85" i="5"/>
  <c r="BS86" i="5"/>
  <c r="BS87" i="5"/>
  <c r="BA83" i="5"/>
  <c r="AZ83" i="5"/>
  <c r="AX83" i="5"/>
  <c r="AT83" i="5"/>
  <c r="AS83" i="5"/>
  <c r="AQ83" i="5"/>
  <c r="AO83" i="5"/>
  <c r="AM83" i="5"/>
  <c r="AK83" i="5"/>
  <c r="AI83" i="5"/>
  <c r="AG83" i="5"/>
  <c r="AE83" i="5"/>
  <c r="AC83" i="5"/>
  <c r="AA83" i="5"/>
  <c r="Y83" i="5"/>
  <c r="W83" i="5"/>
  <c r="U83" i="5"/>
  <c r="S83" i="5"/>
  <c r="Q83" i="5"/>
  <c r="O83" i="5"/>
  <c r="M83" i="5"/>
  <c r="K83" i="5"/>
  <c r="I83" i="5"/>
  <c r="G83" i="5"/>
  <c r="BA82" i="5"/>
  <c r="AZ82" i="5"/>
  <c r="AX82" i="5"/>
  <c r="AT82" i="5"/>
  <c r="AS82" i="5"/>
  <c r="AQ82" i="5"/>
  <c r="AO82" i="5"/>
  <c r="AM82" i="5"/>
  <c r="AK82" i="5"/>
  <c r="AI82" i="5"/>
  <c r="AG82" i="5"/>
  <c r="AE82" i="5"/>
  <c r="AC82" i="5"/>
  <c r="AA82" i="5"/>
  <c r="Y82" i="5"/>
  <c r="W82" i="5"/>
  <c r="U82" i="5"/>
  <c r="S82" i="5"/>
  <c r="Q82" i="5"/>
  <c r="O82" i="5"/>
  <c r="M82" i="5"/>
  <c r="K82" i="5"/>
  <c r="I82" i="5"/>
  <c r="G82" i="5"/>
  <c r="BA81" i="5"/>
  <c r="AZ81" i="5"/>
  <c r="AX81" i="5"/>
  <c r="AT81" i="5"/>
  <c r="AS81" i="5"/>
  <c r="AQ81" i="5"/>
  <c r="AO81" i="5"/>
  <c r="AM81" i="5"/>
  <c r="AK81" i="5"/>
  <c r="AI81" i="5"/>
  <c r="AG81" i="5"/>
  <c r="AE81" i="5"/>
  <c r="AC81" i="5"/>
  <c r="AA81" i="5"/>
  <c r="Y81" i="5"/>
  <c r="W81" i="5"/>
  <c r="U81" i="5"/>
  <c r="S81" i="5"/>
  <c r="Q81" i="5"/>
  <c r="O81" i="5"/>
  <c r="M81" i="5"/>
  <c r="K81" i="5"/>
  <c r="I81" i="5"/>
  <c r="G81" i="5"/>
  <c r="BA80" i="5"/>
  <c r="AZ80" i="5"/>
  <c r="AX80" i="5"/>
  <c r="AT80" i="5"/>
  <c r="AS80" i="5"/>
  <c r="AQ80" i="5"/>
  <c r="AO80" i="5"/>
  <c r="AM80" i="5"/>
  <c r="AK80" i="5"/>
  <c r="AI80" i="5"/>
  <c r="AG80" i="5"/>
  <c r="AE80" i="5"/>
  <c r="AC80" i="5"/>
  <c r="AA80" i="5"/>
  <c r="Y80" i="5"/>
  <c r="W80" i="5"/>
  <c r="U80" i="5"/>
  <c r="S80" i="5"/>
  <c r="Q80" i="5"/>
  <c r="O80" i="5"/>
  <c r="M80" i="5"/>
  <c r="K80" i="5"/>
  <c r="I80" i="5"/>
  <c r="G80" i="5"/>
  <c r="BA79" i="5"/>
  <c r="AZ79" i="5"/>
  <c r="AX79" i="5"/>
  <c r="AT79" i="5"/>
  <c r="AS79" i="5"/>
  <c r="AQ79" i="5"/>
  <c r="AO79" i="5"/>
  <c r="AM79" i="5"/>
  <c r="AK79" i="5"/>
  <c r="AI79" i="5"/>
  <c r="AG79" i="5"/>
  <c r="AE79" i="5"/>
  <c r="AC79" i="5"/>
  <c r="AA79" i="5"/>
  <c r="Y79" i="5"/>
  <c r="W79" i="5"/>
  <c r="U79" i="5"/>
  <c r="S79" i="5"/>
  <c r="Q79" i="5"/>
  <c r="O79" i="5"/>
  <c r="M79" i="5"/>
  <c r="K79" i="5"/>
  <c r="I79" i="5"/>
  <c r="G79" i="5"/>
  <c r="BA78" i="5"/>
  <c r="AZ78" i="5"/>
  <c r="AX78" i="5"/>
  <c r="AT78" i="5"/>
  <c r="AS78" i="5"/>
  <c r="AQ78" i="5"/>
  <c r="AO78" i="5"/>
  <c r="AM78" i="5"/>
  <c r="AK78" i="5"/>
  <c r="AI78" i="5"/>
  <c r="AG78" i="5"/>
  <c r="AE78" i="5"/>
  <c r="AC78" i="5"/>
  <c r="AA78" i="5"/>
  <c r="Y78" i="5"/>
  <c r="W78" i="5"/>
  <c r="U78" i="5"/>
  <c r="S78" i="5"/>
  <c r="Q78" i="5"/>
  <c r="O78" i="5"/>
  <c r="M78" i="5"/>
  <c r="K78" i="5"/>
  <c r="I78" i="5"/>
  <c r="G78" i="5"/>
  <c r="BA77" i="5"/>
  <c r="AZ77" i="5"/>
  <c r="AX77" i="5"/>
  <c r="AT77" i="5"/>
  <c r="AS77" i="5"/>
  <c r="AQ77" i="5"/>
  <c r="AO77" i="5"/>
  <c r="AM77" i="5"/>
  <c r="AK77" i="5"/>
  <c r="AI77" i="5"/>
  <c r="AG77" i="5"/>
  <c r="AE77" i="5"/>
  <c r="AC77" i="5"/>
  <c r="AA77" i="5"/>
  <c r="Y77" i="5"/>
  <c r="W77" i="5"/>
  <c r="U77" i="5"/>
  <c r="S77" i="5"/>
  <c r="Q77" i="5"/>
  <c r="O77" i="5"/>
  <c r="M77" i="5"/>
  <c r="K77" i="5"/>
  <c r="I77" i="5"/>
  <c r="G77" i="5"/>
  <c r="BA76" i="5"/>
  <c r="AZ76" i="5"/>
  <c r="AX76" i="5"/>
  <c r="AT76" i="5"/>
  <c r="AS76" i="5"/>
  <c r="AQ76" i="5"/>
  <c r="AO76" i="5"/>
  <c r="AM76" i="5"/>
  <c r="AK76" i="5"/>
  <c r="AI76" i="5"/>
  <c r="AG76" i="5"/>
  <c r="AE76" i="5"/>
  <c r="AC76" i="5"/>
  <c r="AA76" i="5"/>
  <c r="Y76" i="5"/>
  <c r="W76" i="5"/>
  <c r="U76" i="5"/>
  <c r="S76" i="5"/>
  <c r="Q76" i="5"/>
  <c r="O76" i="5"/>
  <c r="M76" i="5"/>
  <c r="K76" i="5"/>
  <c r="I76" i="5"/>
  <c r="G76" i="5"/>
  <c r="BA75" i="5"/>
  <c r="AZ75" i="5"/>
  <c r="AX75" i="5"/>
  <c r="AT75" i="5"/>
  <c r="AS75" i="5"/>
  <c r="AQ75" i="5"/>
  <c r="AO75" i="5"/>
  <c r="AM75" i="5"/>
  <c r="AK75" i="5"/>
  <c r="AI75" i="5"/>
  <c r="AG75" i="5"/>
  <c r="AE75" i="5"/>
  <c r="AC75" i="5"/>
  <c r="AA75" i="5"/>
  <c r="Y75" i="5"/>
  <c r="W75" i="5"/>
  <c r="U75" i="5"/>
  <c r="S75" i="5"/>
  <c r="Q75" i="5"/>
  <c r="O75" i="5"/>
  <c r="M75" i="5"/>
  <c r="K75" i="5"/>
  <c r="I75" i="5"/>
  <c r="G75" i="5"/>
  <c r="BA74" i="5"/>
  <c r="AZ74" i="5"/>
  <c r="AX74" i="5"/>
  <c r="AT74" i="5"/>
  <c r="AS74" i="5"/>
  <c r="AQ74" i="5"/>
  <c r="AO74" i="5"/>
  <c r="AM74" i="5"/>
  <c r="AK74" i="5"/>
  <c r="AI74" i="5"/>
  <c r="AG74" i="5"/>
  <c r="AE74" i="5"/>
  <c r="AC74" i="5"/>
  <c r="AA74" i="5"/>
  <c r="Y74" i="5"/>
  <c r="W74" i="5"/>
  <c r="U74" i="5"/>
  <c r="S74" i="5"/>
  <c r="Q74" i="5"/>
  <c r="O74" i="5"/>
  <c r="M74" i="5"/>
  <c r="K74" i="5"/>
  <c r="I74" i="5"/>
  <c r="G74" i="5"/>
  <c r="BA73" i="5"/>
  <c r="AZ73" i="5"/>
  <c r="AX73" i="5"/>
  <c r="AT73" i="5"/>
  <c r="AS73" i="5"/>
  <c r="AQ73" i="5"/>
  <c r="AO73" i="5"/>
  <c r="AM73" i="5"/>
  <c r="AK73" i="5"/>
  <c r="AI73" i="5"/>
  <c r="AG73" i="5"/>
  <c r="AE73" i="5"/>
  <c r="AC73" i="5"/>
  <c r="AA73" i="5"/>
  <c r="Y73" i="5"/>
  <c r="W73" i="5"/>
  <c r="U73" i="5"/>
  <c r="S73" i="5"/>
  <c r="Q73" i="5"/>
  <c r="O73" i="5"/>
  <c r="M73" i="5"/>
  <c r="K73" i="5"/>
  <c r="I73" i="5"/>
  <c r="G73" i="5"/>
  <c r="BA72" i="5"/>
  <c r="AZ72" i="5"/>
  <c r="AX72" i="5"/>
  <c r="AT72" i="5"/>
  <c r="AS72" i="5"/>
  <c r="AQ72" i="5"/>
  <c r="AO72" i="5"/>
  <c r="AM72" i="5"/>
  <c r="AK72" i="5"/>
  <c r="AI72" i="5"/>
  <c r="AG72" i="5"/>
  <c r="AE72" i="5"/>
  <c r="AC72" i="5"/>
  <c r="AA72" i="5"/>
  <c r="Y72" i="5"/>
  <c r="W72" i="5"/>
  <c r="U72" i="5"/>
  <c r="S72" i="5"/>
  <c r="Q72" i="5"/>
  <c r="O72" i="5"/>
  <c r="M72" i="5"/>
  <c r="K72" i="5"/>
  <c r="I72" i="5"/>
  <c r="G72" i="5"/>
  <c r="BA71" i="5"/>
  <c r="AZ71" i="5"/>
  <c r="AX71" i="5"/>
  <c r="AT71" i="5"/>
  <c r="AS71" i="5"/>
  <c r="AQ71" i="5"/>
  <c r="AO71" i="5"/>
  <c r="AM71" i="5"/>
  <c r="AK71" i="5"/>
  <c r="AI71" i="5"/>
  <c r="AG71" i="5"/>
  <c r="AE71" i="5"/>
  <c r="AC71" i="5"/>
  <c r="AA71" i="5"/>
  <c r="Y71" i="5"/>
  <c r="W71" i="5"/>
  <c r="U71" i="5"/>
  <c r="S71" i="5"/>
  <c r="Q71" i="5"/>
  <c r="O71" i="5"/>
  <c r="M71" i="5"/>
  <c r="K71" i="5"/>
  <c r="I71" i="5"/>
  <c r="G71" i="5"/>
  <c r="BA70" i="5"/>
  <c r="AZ70" i="5"/>
  <c r="AX70" i="5"/>
  <c r="AT70" i="5"/>
  <c r="AS70" i="5"/>
  <c r="AQ70" i="5"/>
  <c r="AO70" i="5"/>
  <c r="AM70" i="5"/>
  <c r="AK70" i="5"/>
  <c r="AI70" i="5"/>
  <c r="AG70" i="5"/>
  <c r="AE70" i="5"/>
  <c r="AC70" i="5"/>
  <c r="AA70" i="5"/>
  <c r="Y70" i="5"/>
  <c r="W70" i="5"/>
  <c r="U70" i="5"/>
  <c r="S70" i="5"/>
  <c r="Q70" i="5"/>
  <c r="O70" i="5"/>
  <c r="M70" i="5"/>
  <c r="K70" i="5"/>
  <c r="I70" i="5"/>
  <c r="G70" i="5"/>
  <c r="BA69" i="5"/>
  <c r="AZ69" i="5"/>
  <c r="AX69" i="5"/>
  <c r="AT69" i="5"/>
  <c r="AS69" i="5"/>
  <c r="AQ69" i="5"/>
  <c r="AO69" i="5"/>
  <c r="AM69" i="5"/>
  <c r="AK69" i="5"/>
  <c r="AI69" i="5"/>
  <c r="AG69" i="5"/>
  <c r="AE69" i="5"/>
  <c r="AC69" i="5"/>
  <c r="AA69" i="5"/>
  <c r="Y69" i="5"/>
  <c r="W69" i="5"/>
  <c r="U69" i="5"/>
  <c r="S69" i="5"/>
  <c r="Q69" i="5"/>
  <c r="O69" i="5"/>
  <c r="M69" i="5"/>
  <c r="K69" i="5"/>
  <c r="I69" i="5"/>
  <c r="G69" i="5"/>
  <c r="BA68" i="5"/>
  <c r="AZ68" i="5"/>
  <c r="AX68" i="5"/>
  <c r="AT68" i="5"/>
  <c r="AS68" i="5"/>
  <c r="AQ68" i="5"/>
  <c r="AO68" i="5"/>
  <c r="AM68" i="5"/>
  <c r="AK68" i="5"/>
  <c r="AI68" i="5"/>
  <c r="AG68" i="5"/>
  <c r="AE68" i="5"/>
  <c r="AC68" i="5"/>
  <c r="AA68" i="5"/>
  <c r="Y68" i="5"/>
  <c r="W68" i="5"/>
  <c r="U68" i="5"/>
  <c r="S68" i="5"/>
  <c r="Q68" i="5"/>
  <c r="O68" i="5"/>
  <c r="M68" i="5"/>
  <c r="K68" i="5"/>
  <c r="I68" i="5"/>
  <c r="G68" i="5"/>
  <c r="BA67" i="5"/>
  <c r="AZ67" i="5"/>
  <c r="AX67" i="5"/>
  <c r="AT67" i="5"/>
  <c r="AS67" i="5"/>
  <c r="AQ67" i="5"/>
  <c r="AO67" i="5"/>
  <c r="AM67" i="5"/>
  <c r="AK67" i="5"/>
  <c r="AI67" i="5"/>
  <c r="AG67" i="5"/>
  <c r="AE67" i="5"/>
  <c r="AC67" i="5"/>
  <c r="AA67" i="5"/>
  <c r="Y67" i="5"/>
  <c r="W67" i="5"/>
  <c r="U67" i="5"/>
  <c r="S67" i="5"/>
  <c r="Q67" i="5"/>
  <c r="O67" i="5"/>
  <c r="M67" i="5"/>
  <c r="K67" i="5"/>
  <c r="I67" i="5"/>
  <c r="G67" i="5"/>
  <c r="BA66" i="5"/>
  <c r="AZ66" i="5"/>
  <c r="AX66" i="5"/>
  <c r="AT66" i="5"/>
  <c r="AS66" i="5"/>
  <c r="AQ66" i="5"/>
  <c r="AO66" i="5"/>
  <c r="AM66" i="5"/>
  <c r="AK66" i="5"/>
  <c r="AI66" i="5"/>
  <c r="AG66" i="5"/>
  <c r="AE66" i="5"/>
  <c r="AC66" i="5"/>
  <c r="AA66" i="5"/>
  <c r="Y66" i="5"/>
  <c r="W66" i="5"/>
  <c r="U66" i="5"/>
  <c r="S66" i="5"/>
  <c r="Q66" i="5"/>
  <c r="O66" i="5"/>
  <c r="M66" i="5"/>
  <c r="K66" i="5"/>
  <c r="I66" i="5"/>
  <c r="G66" i="5"/>
  <c r="BA65" i="5"/>
  <c r="AZ65" i="5"/>
  <c r="AX65" i="5"/>
  <c r="AT65" i="5"/>
  <c r="AS65" i="5"/>
  <c r="AQ65" i="5"/>
  <c r="AO65" i="5"/>
  <c r="AM65" i="5"/>
  <c r="AK65" i="5"/>
  <c r="AI65" i="5"/>
  <c r="AG65" i="5"/>
  <c r="AE65" i="5"/>
  <c r="AC65" i="5"/>
  <c r="AA65" i="5"/>
  <c r="Y65" i="5"/>
  <c r="W65" i="5"/>
  <c r="U65" i="5"/>
  <c r="S65" i="5"/>
  <c r="Q65" i="5"/>
  <c r="O65" i="5"/>
  <c r="M65" i="5"/>
  <c r="K65" i="5"/>
  <c r="I65" i="5"/>
  <c r="G65" i="5"/>
  <c r="BA64" i="5"/>
  <c r="AZ64" i="5"/>
  <c r="AX64" i="5"/>
  <c r="AT64" i="5"/>
  <c r="AS64" i="5"/>
  <c r="AQ64" i="5"/>
  <c r="AO64" i="5"/>
  <c r="AM64" i="5"/>
  <c r="AK64" i="5"/>
  <c r="AI64" i="5"/>
  <c r="AG64" i="5"/>
  <c r="AE64" i="5"/>
  <c r="AC64" i="5"/>
  <c r="AA64" i="5"/>
  <c r="Y64" i="5"/>
  <c r="W64" i="5"/>
  <c r="U64" i="5"/>
  <c r="S64" i="5"/>
  <c r="Q64" i="5"/>
  <c r="O64" i="5"/>
  <c r="M64" i="5"/>
  <c r="K64" i="5"/>
  <c r="I64" i="5"/>
  <c r="G64" i="5"/>
  <c r="BA63" i="5"/>
  <c r="AZ63" i="5"/>
  <c r="AX63" i="5"/>
  <c r="AT63" i="5"/>
  <c r="AS63" i="5"/>
  <c r="AQ63" i="5"/>
  <c r="AO63" i="5"/>
  <c r="AM63" i="5"/>
  <c r="AK63" i="5"/>
  <c r="AI63" i="5"/>
  <c r="AG63" i="5"/>
  <c r="AE63" i="5"/>
  <c r="AC63" i="5"/>
  <c r="AA63" i="5"/>
  <c r="Y63" i="5"/>
  <c r="W63" i="5"/>
  <c r="U63" i="5"/>
  <c r="S63" i="5"/>
  <c r="Q63" i="5"/>
  <c r="O63" i="5"/>
  <c r="M63" i="5"/>
  <c r="K63" i="5"/>
  <c r="I63" i="5"/>
  <c r="G63" i="5"/>
  <c r="BA62" i="5"/>
  <c r="AZ62" i="5"/>
  <c r="AX62" i="5"/>
  <c r="AT62" i="5"/>
  <c r="AS62" i="5"/>
  <c r="AQ62" i="5"/>
  <c r="AO62" i="5"/>
  <c r="AM62" i="5"/>
  <c r="AK62" i="5"/>
  <c r="AI62" i="5"/>
  <c r="AG62" i="5"/>
  <c r="AE62" i="5"/>
  <c r="AC62" i="5"/>
  <c r="AA62" i="5"/>
  <c r="Y62" i="5"/>
  <c r="W62" i="5"/>
  <c r="U62" i="5"/>
  <c r="S62" i="5"/>
  <c r="Q62" i="5"/>
  <c r="O62" i="5"/>
  <c r="M62" i="5"/>
  <c r="K62" i="5"/>
  <c r="I62" i="5"/>
  <c r="G62" i="5"/>
  <c r="BA61" i="5"/>
  <c r="AZ61" i="5"/>
  <c r="AX61" i="5"/>
  <c r="AT61" i="5"/>
  <c r="AS61" i="5"/>
  <c r="AQ61" i="5"/>
  <c r="AO61" i="5"/>
  <c r="AM61" i="5"/>
  <c r="AK61" i="5"/>
  <c r="AI61" i="5"/>
  <c r="AG61" i="5"/>
  <c r="AE61" i="5"/>
  <c r="AC61" i="5"/>
  <c r="AA61" i="5"/>
  <c r="Y61" i="5"/>
  <c r="W61" i="5"/>
  <c r="U61" i="5"/>
  <c r="S61" i="5"/>
  <c r="Q61" i="5"/>
  <c r="O61" i="5"/>
  <c r="M61" i="5"/>
  <c r="K61" i="5"/>
  <c r="I61" i="5"/>
  <c r="G61" i="5"/>
  <c r="BA60" i="5"/>
  <c r="AZ60" i="5"/>
  <c r="AX60" i="5"/>
  <c r="AT60" i="5"/>
  <c r="AS60" i="5"/>
  <c r="AQ60" i="5"/>
  <c r="AO60" i="5"/>
  <c r="AM60" i="5"/>
  <c r="AK60" i="5"/>
  <c r="AI60" i="5"/>
  <c r="AG60" i="5"/>
  <c r="AE60" i="5"/>
  <c r="AC60" i="5"/>
  <c r="AA60" i="5"/>
  <c r="Y60" i="5"/>
  <c r="W60" i="5"/>
  <c r="U60" i="5"/>
  <c r="S60" i="5"/>
  <c r="Q60" i="5"/>
  <c r="O60" i="5"/>
  <c r="M60" i="5"/>
  <c r="K60" i="5"/>
  <c r="I60" i="5"/>
  <c r="G60" i="5"/>
  <c r="BA59" i="5"/>
  <c r="AZ59" i="5"/>
  <c r="AX59" i="5"/>
  <c r="AT59" i="5"/>
  <c r="AS59" i="5"/>
  <c r="AQ59" i="5"/>
  <c r="AO59" i="5"/>
  <c r="AM59" i="5"/>
  <c r="AK59" i="5"/>
  <c r="AI59" i="5"/>
  <c r="AG59" i="5"/>
  <c r="AE59" i="5"/>
  <c r="AC59" i="5"/>
  <c r="AA59" i="5"/>
  <c r="Y59" i="5"/>
  <c r="W59" i="5"/>
  <c r="U59" i="5"/>
  <c r="S59" i="5"/>
  <c r="Q59" i="5"/>
  <c r="O59" i="5"/>
  <c r="M59" i="5"/>
  <c r="K59" i="5"/>
  <c r="I59" i="5"/>
  <c r="G59" i="5"/>
  <c r="BA58" i="5"/>
  <c r="AZ58" i="5"/>
  <c r="AX58" i="5"/>
  <c r="AT58" i="5"/>
  <c r="AS58" i="5"/>
  <c r="AQ58" i="5"/>
  <c r="AO58" i="5"/>
  <c r="AM58" i="5"/>
  <c r="AK58" i="5"/>
  <c r="AI58" i="5"/>
  <c r="AG58" i="5"/>
  <c r="AE58" i="5"/>
  <c r="AC58" i="5"/>
  <c r="AA58" i="5"/>
  <c r="Y58" i="5"/>
  <c r="W58" i="5"/>
  <c r="U58" i="5"/>
  <c r="S58" i="5"/>
  <c r="Q58" i="5"/>
  <c r="O58" i="5"/>
  <c r="M58" i="5"/>
  <c r="K58" i="5"/>
  <c r="I58" i="5"/>
  <c r="G58" i="5"/>
  <c r="BA57" i="5"/>
  <c r="AZ57" i="5"/>
  <c r="AX57" i="5"/>
  <c r="AT57" i="5"/>
  <c r="AS57" i="5"/>
  <c r="AQ57" i="5"/>
  <c r="AO57" i="5"/>
  <c r="AM57" i="5"/>
  <c r="AK57" i="5"/>
  <c r="AI57" i="5"/>
  <c r="AG57" i="5"/>
  <c r="AE57" i="5"/>
  <c r="AC57" i="5"/>
  <c r="AA57" i="5"/>
  <c r="Y57" i="5"/>
  <c r="W57" i="5"/>
  <c r="U57" i="5"/>
  <c r="S57" i="5"/>
  <c r="Q57" i="5"/>
  <c r="O57" i="5"/>
  <c r="M57" i="5"/>
  <c r="K57" i="5"/>
  <c r="I57" i="5"/>
  <c r="G57" i="5"/>
  <c r="BA56" i="5"/>
  <c r="AZ56" i="5"/>
  <c r="AX56" i="5"/>
  <c r="AT56" i="5"/>
  <c r="AS56" i="5"/>
  <c r="AQ56" i="5"/>
  <c r="AO56" i="5"/>
  <c r="AM56" i="5"/>
  <c r="AK56" i="5"/>
  <c r="AI56" i="5"/>
  <c r="AG56" i="5"/>
  <c r="AE56" i="5"/>
  <c r="AC56" i="5"/>
  <c r="AA56" i="5"/>
  <c r="Y56" i="5"/>
  <c r="W56" i="5"/>
  <c r="U56" i="5"/>
  <c r="S56" i="5"/>
  <c r="Q56" i="5"/>
  <c r="O56" i="5"/>
  <c r="M56" i="5"/>
  <c r="K56" i="5"/>
  <c r="I56" i="5"/>
  <c r="G56" i="5"/>
  <c r="BA55" i="5"/>
  <c r="AZ55" i="5"/>
  <c r="AX55" i="5"/>
  <c r="AT55" i="5"/>
  <c r="AS55" i="5"/>
  <c r="AQ55" i="5"/>
  <c r="AO55" i="5"/>
  <c r="AM55" i="5"/>
  <c r="AK55" i="5"/>
  <c r="AI55" i="5"/>
  <c r="AG55" i="5"/>
  <c r="AE55" i="5"/>
  <c r="AC55" i="5"/>
  <c r="AA55" i="5"/>
  <c r="Y55" i="5"/>
  <c r="W55" i="5"/>
  <c r="U55" i="5"/>
  <c r="S55" i="5"/>
  <c r="Q55" i="5"/>
  <c r="O55" i="5"/>
  <c r="M55" i="5"/>
  <c r="K55" i="5"/>
  <c r="I55" i="5"/>
  <c r="G55" i="5"/>
  <c r="BA54" i="5"/>
  <c r="AZ54" i="5"/>
  <c r="AX54" i="5"/>
  <c r="AT54" i="5"/>
  <c r="AS54" i="5"/>
  <c r="AQ54" i="5"/>
  <c r="AO54" i="5"/>
  <c r="AM54" i="5"/>
  <c r="AK54" i="5"/>
  <c r="AI54" i="5"/>
  <c r="AG54" i="5"/>
  <c r="AE54" i="5"/>
  <c r="AC54" i="5"/>
  <c r="AA54" i="5"/>
  <c r="Y54" i="5"/>
  <c r="W54" i="5"/>
  <c r="U54" i="5"/>
  <c r="S54" i="5"/>
  <c r="Q54" i="5"/>
  <c r="O54" i="5"/>
  <c r="M54" i="5"/>
  <c r="K54" i="5"/>
  <c r="I54" i="5"/>
  <c r="G54" i="5"/>
  <c r="BA53" i="5"/>
  <c r="AZ53" i="5"/>
  <c r="AX53" i="5"/>
  <c r="AT53" i="5"/>
  <c r="AS53" i="5"/>
  <c r="AQ53" i="5"/>
  <c r="AO53" i="5"/>
  <c r="AM53" i="5"/>
  <c r="AK53" i="5"/>
  <c r="AI53" i="5"/>
  <c r="AG53" i="5"/>
  <c r="AE53" i="5"/>
  <c r="AC53" i="5"/>
  <c r="AA53" i="5"/>
  <c r="Y53" i="5"/>
  <c r="W53" i="5"/>
  <c r="U53" i="5"/>
  <c r="S53" i="5"/>
  <c r="Q53" i="5"/>
  <c r="O53" i="5"/>
  <c r="M53" i="5"/>
  <c r="K53" i="5"/>
  <c r="I53" i="5"/>
  <c r="G53" i="5"/>
  <c r="AS52" i="5"/>
  <c r="AQ52" i="5"/>
  <c r="AO52" i="5"/>
  <c r="AM52" i="5"/>
  <c r="AK52" i="5"/>
  <c r="AI52" i="5"/>
  <c r="AG52" i="5"/>
  <c r="AE52" i="5"/>
  <c r="AC52" i="5"/>
  <c r="AA52" i="5"/>
  <c r="Y52" i="5"/>
  <c r="W52" i="5"/>
  <c r="U52" i="5"/>
  <c r="S52" i="5"/>
  <c r="Q52" i="5"/>
  <c r="O52" i="5"/>
  <c r="M52" i="5"/>
  <c r="K52" i="5"/>
  <c r="I52" i="5"/>
  <c r="G52" i="5"/>
  <c r="AT52" i="5"/>
  <c r="AS51" i="5"/>
  <c r="AQ51" i="5"/>
  <c r="AO51" i="5"/>
  <c r="AM51" i="5"/>
  <c r="AK51" i="5"/>
  <c r="AI51" i="5"/>
  <c r="AG51" i="5"/>
  <c r="AE51" i="5"/>
  <c r="AC51" i="5"/>
  <c r="AA51" i="5"/>
  <c r="Y51" i="5"/>
  <c r="W51" i="5"/>
  <c r="U51" i="5"/>
  <c r="S51" i="5"/>
  <c r="Q51" i="5"/>
  <c r="O51" i="5"/>
  <c r="M51" i="5"/>
  <c r="K51" i="5"/>
  <c r="I51" i="5"/>
  <c r="G51" i="5"/>
  <c r="AT51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AS50" i="5"/>
  <c r="AQ50" i="5"/>
  <c r="AO50" i="5"/>
  <c r="AM50" i="5"/>
  <c r="AK50" i="5"/>
  <c r="AI50" i="5"/>
  <c r="AG50" i="5"/>
  <c r="AE50" i="5"/>
  <c r="AC50" i="5"/>
  <c r="AA50" i="5"/>
  <c r="Y50" i="5"/>
  <c r="W50" i="5"/>
  <c r="U50" i="5"/>
  <c r="S50" i="5"/>
  <c r="Q50" i="5"/>
  <c r="O50" i="5"/>
  <c r="M50" i="5"/>
  <c r="K50" i="5"/>
  <c r="I50" i="5"/>
  <c r="G50" i="5"/>
  <c r="AT50" i="5"/>
  <c r="AS49" i="5"/>
  <c r="AQ49" i="5"/>
  <c r="AO49" i="5"/>
  <c r="AM49" i="5"/>
  <c r="AK49" i="5"/>
  <c r="AI49" i="5"/>
  <c r="AG49" i="5"/>
  <c r="AE49" i="5"/>
  <c r="AC49" i="5"/>
  <c r="AA49" i="5"/>
  <c r="Y49" i="5"/>
  <c r="W49" i="5"/>
  <c r="U49" i="5"/>
  <c r="S49" i="5"/>
  <c r="Q49" i="5"/>
  <c r="O49" i="5"/>
  <c r="M49" i="5"/>
  <c r="K49" i="5"/>
  <c r="I49" i="5"/>
  <c r="G49" i="5"/>
  <c r="AT49" i="5"/>
  <c r="AS48" i="5"/>
  <c r="AR96" i="5"/>
  <c r="AQ48" i="5"/>
  <c r="AP96" i="5"/>
  <c r="AO48" i="5"/>
  <c r="AN96" i="5"/>
  <c r="AM48" i="5"/>
  <c r="AL96" i="5"/>
  <c r="AK48" i="5"/>
  <c r="AJ96" i="5"/>
  <c r="AI48" i="5"/>
  <c r="AH96" i="5"/>
  <c r="AG48" i="5"/>
  <c r="AF96" i="5"/>
  <c r="AE48" i="5"/>
  <c r="AD96" i="5"/>
  <c r="AC48" i="5"/>
  <c r="AB96" i="5"/>
  <c r="AA48" i="5"/>
  <c r="Z96" i="5"/>
  <c r="Y48" i="5"/>
  <c r="X96" i="5"/>
  <c r="W48" i="5"/>
  <c r="V96" i="5"/>
  <c r="U48" i="5"/>
  <c r="T96" i="5"/>
  <c r="S48" i="5"/>
  <c r="R96" i="5"/>
  <c r="Q48" i="5"/>
  <c r="P96" i="5"/>
  <c r="O48" i="5"/>
  <c r="N96" i="5"/>
  <c r="M48" i="5"/>
  <c r="L96" i="5"/>
  <c r="K48" i="5"/>
  <c r="J96" i="5"/>
  <c r="I48" i="5"/>
  <c r="H96" i="5"/>
  <c r="G48" i="5"/>
  <c r="F96" i="5"/>
  <c r="C38" i="5"/>
  <c r="F41" i="5"/>
  <c r="F42" i="5"/>
  <c r="H40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F11" i="5"/>
  <c r="F12" i="5"/>
  <c r="O103" i="4"/>
  <c r="AQ99" i="4"/>
  <c r="AO99" i="4"/>
  <c r="AM99" i="4"/>
  <c r="AK99" i="4"/>
  <c r="AI99" i="4"/>
  <c r="AG99" i="4"/>
  <c r="AE99" i="4"/>
  <c r="AC99" i="4"/>
  <c r="AA99" i="4"/>
  <c r="Y99" i="4"/>
  <c r="W99" i="4"/>
  <c r="U99" i="4"/>
  <c r="S99" i="4"/>
  <c r="Q99" i="4"/>
  <c r="O99" i="4"/>
  <c r="M99" i="4"/>
  <c r="K99" i="4"/>
  <c r="I99" i="4"/>
  <c r="G99" i="4"/>
  <c r="I95" i="4"/>
  <c r="K95" i="4"/>
  <c r="M95" i="4"/>
  <c r="O95" i="4"/>
  <c r="Q95" i="4"/>
  <c r="S95" i="4"/>
  <c r="U95" i="4"/>
  <c r="W95" i="4"/>
  <c r="Y95" i="4"/>
  <c r="AA95" i="4"/>
  <c r="AC95" i="4"/>
  <c r="AE95" i="4"/>
  <c r="AG95" i="4"/>
  <c r="AI95" i="4"/>
  <c r="AK95" i="4"/>
  <c r="AM95" i="4"/>
  <c r="AO95" i="4"/>
  <c r="AQ95" i="4"/>
  <c r="H95" i="4"/>
  <c r="J95" i="4"/>
  <c r="L95" i="4"/>
  <c r="N95" i="4"/>
  <c r="P95" i="4"/>
  <c r="R95" i="4"/>
  <c r="T95" i="4"/>
  <c r="V95" i="4"/>
  <c r="X95" i="4"/>
  <c r="Z95" i="4"/>
  <c r="AB95" i="4"/>
  <c r="AD95" i="4"/>
  <c r="AF95" i="4"/>
  <c r="AH95" i="4"/>
  <c r="AJ95" i="4"/>
  <c r="AL95" i="4"/>
  <c r="AN95" i="4"/>
  <c r="AP95" i="4"/>
  <c r="AR95" i="4"/>
  <c r="BA94" i="4"/>
  <c r="AZ94" i="4"/>
  <c r="AX94" i="4"/>
  <c r="AT94" i="4"/>
  <c r="AS94" i="4"/>
  <c r="AQ94" i="4"/>
  <c r="AO94" i="4"/>
  <c r="AM94" i="4"/>
  <c r="AK94" i="4"/>
  <c r="AI94" i="4"/>
  <c r="AG94" i="4"/>
  <c r="AE94" i="4"/>
  <c r="AC94" i="4"/>
  <c r="AA94" i="4"/>
  <c r="Y94" i="4"/>
  <c r="W94" i="4"/>
  <c r="U94" i="4"/>
  <c r="S94" i="4"/>
  <c r="Q94" i="4"/>
  <c r="O94" i="4"/>
  <c r="M94" i="4"/>
  <c r="K94" i="4"/>
  <c r="I94" i="4"/>
  <c r="G94" i="4"/>
  <c r="BA93" i="4"/>
  <c r="AZ93" i="4"/>
  <c r="AX93" i="4"/>
  <c r="AT93" i="4"/>
  <c r="AS93" i="4"/>
  <c r="AQ93" i="4"/>
  <c r="AO93" i="4"/>
  <c r="AM93" i="4"/>
  <c r="AK93" i="4"/>
  <c r="AI93" i="4"/>
  <c r="AG93" i="4"/>
  <c r="AE93" i="4"/>
  <c r="AC93" i="4"/>
  <c r="AA93" i="4"/>
  <c r="Y93" i="4"/>
  <c r="W93" i="4"/>
  <c r="U93" i="4"/>
  <c r="S93" i="4"/>
  <c r="Q93" i="4"/>
  <c r="O93" i="4"/>
  <c r="M93" i="4"/>
  <c r="K93" i="4"/>
  <c r="I93" i="4"/>
  <c r="G93" i="4"/>
  <c r="BA92" i="4"/>
  <c r="AZ92" i="4"/>
  <c r="AX92" i="4"/>
  <c r="AT92" i="4"/>
  <c r="AS92" i="4"/>
  <c r="AQ92" i="4"/>
  <c r="AO92" i="4"/>
  <c r="AM92" i="4"/>
  <c r="AK92" i="4"/>
  <c r="AI92" i="4"/>
  <c r="AG92" i="4"/>
  <c r="AE92" i="4"/>
  <c r="AC92" i="4"/>
  <c r="AA92" i="4"/>
  <c r="Y92" i="4"/>
  <c r="W92" i="4"/>
  <c r="U92" i="4"/>
  <c r="S92" i="4"/>
  <c r="Q92" i="4"/>
  <c r="O92" i="4"/>
  <c r="M92" i="4"/>
  <c r="K92" i="4"/>
  <c r="I92" i="4"/>
  <c r="G92" i="4"/>
  <c r="BA91" i="4"/>
  <c r="AZ91" i="4"/>
  <c r="AX91" i="4"/>
  <c r="AT91" i="4"/>
  <c r="AS91" i="4"/>
  <c r="AQ91" i="4"/>
  <c r="AO91" i="4"/>
  <c r="AM91" i="4"/>
  <c r="AK91" i="4"/>
  <c r="AI91" i="4"/>
  <c r="AG91" i="4"/>
  <c r="AE91" i="4"/>
  <c r="AC91" i="4"/>
  <c r="AA91" i="4"/>
  <c r="Y91" i="4"/>
  <c r="W91" i="4"/>
  <c r="U91" i="4"/>
  <c r="S91" i="4"/>
  <c r="Q91" i="4"/>
  <c r="O91" i="4"/>
  <c r="M91" i="4"/>
  <c r="K91" i="4"/>
  <c r="I91" i="4"/>
  <c r="G91" i="4"/>
  <c r="BA90" i="4"/>
  <c r="AZ90" i="4"/>
  <c r="AX90" i="4"/>
  <c r="AT90" i="4"/>
  <c r="AS90" i="4"/>
  <c r="AQ90" i="4"/>
  <c r="AO90" i="4"/>
  <c r="AM90" i="4"/>
  <c r="AK90" i="4"/>
  <c r="AI90" i="4"/>
  <c r="AG90" i="4"/>
  <c r="AE90" i="4"/>
  <c r="AC90" i="4"/>
  <c r="AA90" i="4"/>
  <c r="Y90" i="4"/>
  <c r="W90" i="4"/>
  <c r="U90" i="4"/>
  <c r="S90" i="4"/>
  <c r="Q90" i="4"/>
  <c r="O90" i="4"/>
  <c r="M90" i="4"/>
  <c r="K90" i="4"/>
  <c r="I90" i="4"/>
  <c r="G90" i="4"/>
  <c r="BA89" i="4"/>
  <c r="AZ89" i="4"/>
  <c r="AX89" i="4"/>
  <c r="AT89" i="4"/>
  <c r="AS89" i="4"/>
  <c r="AQ89" i="4"/>
  <c r="AO89" i="4"/>
  <c r="AM89" i="4"/>
  <c r="AK89" i="4"/>
  <c r="AI89" i="4"/>
  <c r="AG89" i="4"/>
  <c r="AE89" i="4"/>
  <c r="AC89" i="4"/>
  <c r="AA89" i="4"/>
  <c r="Y89" i="4"/>
  <c r="W89" i="4"/>
  <c r="U89" i="4"/>
  <c r="S89" i="4"/>
  <c r="Q89" i="4"/>
  <c r="O89" i="4"/>
  <c r="M89" i="4"/>
  <c r="K89" i="4"/>
  <c r="I89" i="4"/>
  <c r="G89" i="4"/>
  <c r="BA88" i="4"/>
  <c r="AZ88" i="4"/>
  <c r="AX88" i="4"/>
  <c r="AT88" i="4"/>
  <c r="AS88" i="4"/>
  <c r="AQ88" i="4"/>
  <c r="AO88" i="4"/>
  <c r="AM88" i="4"/>
  <c r="AK88" i="4"/>
  <c r="AI88" i="4"/>
  <c r="AG88" i="4"/>
  <c r="AE88" i="4"/>
  <c r="AC88" i="4"/>
  <c r="AA88" i="4"/>
  <c r="Y88" i="4"/>
  <c r="W88" i="4"/>
  <c r="U88" i="4"/>
  <c r="S88" i="4"/>
  <c r="Q88" i="4"/>
  <c r="O88" i="4"/>
  <c r="M88" i="4"/>
  <c r="K88" i="4"/>
  <c r="I88" i="4"/>
  <c r="G88" i="4"/>
  <c r="BA87" i="4"/>
  <c r="AZ87" i="4"/>
  <c r="AX87" i="4"/>
  <c r="AT87" i="4"/>
  <c r="AS87" i="4"/>
  <c r="AQ87" i="4"/>
  <c r="AO87" i="4"/>
  <c r="AM87" i="4"/>
  <c r="AK87" i="4"/>
  <c r="AI87" i="4"/>
  <c r="AG87" i="4"/>
  <c r="AE87" i="4"/>
  <c r="AC87" i="4"/>
  <c r="AA87" i="4"/>
  <c r="Y87" i="4"/>
  <c r="W87" i="4"/>
  <c r="U87" i="4"/>
  <c r="S87" i="4"/>
  <c r="Q87" i="4"/>
  <c r="O87" i="4"/>
  <c r="M87" i="4"/>
  <c r="K87" i="4"/>
  <c r="I87" i="4"/>
  <c r="G87" i="4"/>
  <c r="BA86" i="4"/>
  <c r="AZ86" i="4"/>
  <c r="AX86" i="4"/>
  <c r="AT86" i="4"/>
  <c r="AS86" i="4"/>
  <c r="AQ86" i="4"/>
  <c r="AO86" i="4"/>
  <c r="AM86" i="4"/>
  <c r="AK86" i="4"/>
  <c r="AI86" i="4"/>
  <c r="AG86" i="4"/>
  <c r="AE86" i="4"/>
  <c r="AC86" i="4"/>
  <c r="AA86" i="4"/>
  <c r="Y86" i="4"/>
  <c r="W86" i="4"/>
  <c r="U86" i="4"/>
  <c r="S86" i="4"/>
  <c r="Q86" i="4"/>
  <c r="O86" i="4"/>
  <c r="M86" i="4"/>
  <c r="K86" i="4"/>
  <c r="I86" i="4"/>
  <c r="G86" i="4"/>
  <c r="BA85" i="4"/>
  <c r="AZ85" i="4"/>
  <c r="AX85" i="4"/>
  <c r="AT85" i="4"/>
  <c r="AS85" i="4"/>
  <c r="AQ85" i="4"/>
  <c r="AO85" i="4"/>
  <c r="AM85" i="4"/>
  <c r="AK85" i="4"/>
  <c r="AI85" i="4"/>
  <c r="AG85" i="4"/>
  <c r="AE85" i="4"/>
  <c r="AC85" i="4"/>
  <c r="AA85" i="4"/>
  <c r="Y85" i="4"/>
  <c r="W85" i="4"/>
  <c r="U85" i="4"/>
  <c r="S85" i="4"/>
  <c r="Q85" i="4"/>
  <c r="O85" i="4"/>
  <c r="M85" i="4"/>
  <c r="K85" i="4"/>
  <c r="I85" i="4"/>
  <c r="G85" i="4"/>
  <c r="BA84" i="4"/>
  <c r="AZ84" i="4"/>
  <c r="AX84" i="4"/>
  <c r="AT84" i="4"/>
  <c r="AS84" i="4"/>
  <c r="AQ84" i="4"/>
  <c r="AO84" i="4"/>
  <c r="AM84" i="4"/>
  <c r="AK84" i="4"/>
  <c r="AI84" i="4"/>
  <c r="AG84" i="4"/>
  <c r="AE84" i="4"/>
  <c r="AC84" i="4"/>
  <c r="AA84" i="4"/>
  <c r="Y84" i="4"/>
  <c r="W84" i="4"/>
  <c r="U84" i="4"/>
  <c r="S84" i="4"/>
  <c r="Q84" i="4"/>
  <c r="O84" i="4"/>
  <c r="M84" i="4"/>
  <c r="K84" i="4"/>
  <c r="I84" i="4"/>
  <c r="G84" i="4"/>
  <c r="BS83" i="4"/>
  <c r="BS84" i="4"/>
  <c r="BS85" i="4"/>
  <c r="BS86" i="4"/>
  <c r="BS87" i="4"/>
  <c r="BA83" i="4"/>
  <c r="AZ83" i="4"/>
  <c r="AX83" i="4"/>
  <c r="AT83" i="4"/>
  <c r="AS83" i="4"/>
  <c r="AQ83" i="4"/>
  <c r="AO83" i="4"/>
  <c r="AM83" i="4"/>
  <c r="AK83" i="4"/>
  <c r="AI83" i="4"/>
  <c r="AG83" i="4"/>
  <c r="AE83" i="4"/>
  <c r="AC83" i="4"/>
  <c r="AA83" i="4"/>
  <c r="Y83" i="4"/>
  <c r="W83" i="4"/>
  <c r="U83" i="4"/>
  <c r="S83" i="4"/>
  <c r="Q83" i="4"/>
  <c r="O83" i="4"/>
  <c r="M83" i="4"/>
  <c r="K83" i="4"/>
  <c r="I83" i="4"/>
  <c r="G83" i="4"/>
  <c r="BA82" i="4"/>
  <c r="AZ82" i="4"/>
  <c r="AX82" i="4"/>
  <c r="AT82" i="4"/>
  <c r="AS82" i="4"/>
  <c r="AQ82" i="4"/>
  <c r="AO82" i="4"/>
  <c r="AM82" i="4"/>
  <c r="AK82" i="4"/>
  <c r="AI82" i="4"/>
  <c r="AG82" i="4"/>
  <c r="AE82" i="4"/>
  <c r="AC82" i="4"/>
  <c r="AA82" i="4"/>
  <c r="Y82" i="4"/>
  <c r="W82" i="4"/>
  <c r="U82" i="4"/>
  <c r="S82" i="4"/>
  <c r="Q82" i="4"/>
  <c r="O82" i="4"/>
  <c r="M82" i="4"/>
  <c r="K82" i="4"/>
  <c r="I82" i="4"/>
  <c r="G82" i="4"/>
  <c r="BA81" i="4"/>
  <c r="AZ81" i="4"/>
  <c r="AX81" i="4"/>
  <c r="AT81" i="4"/>
  <c r="AS81" i="4"/>
  <c r="AQ81" i="4"/>
  <c r="AO81" i="4"/>
  <c r="AM81" i="4"/>
  <c r="AK81" i="4"/>
  <c r="AI81" i="4"/>
  <c r="AG81" i="4"/>
  <c r="AE81" i="4"/>
  <c r="AC81" i="4"/>
  <c r="AA81" i="4"/>
  <c r="Y81" i="4"/>
  <c r="W81" i="4"/>
  <c r="U81" i="4"/>
  <c r="S81" i="4"/>
  <c r="Q81" i="4"/>
  <c r="O81" i="4"/>
  <c r="M81" i="4"/>
  <c r="K81" i="4"/>
  <c r="I81" i="4"/>
  <c r="G81" i="4"/>
  <c r="BA80" i="4"/>
  <c r="AZ80" i="4"/>
  <c r="AX80" i="4"/>
  <c r="AT80" i="4"/>
  <c r="AS80" i="4"/>
  <c r="AQ80" i="4"/>
  <c r="AO80" i="4"/>
  <c r="AM80" i="4"/>
  <c r="AK80" i="4"/>
  <c r="AI80" i="4"/>
  <c r="AG80" i="4"/>
  <c r="AE80" i="4"/>
  <c r="AC80" i="4"/>
  <c r="AA80" i="4"/>
  <c r="Y80" i="4"/>
  <c r="W80" i="4"/>
  <c r="U80" i="4"/>
  <c r="S80" i="4"/>
  <c r="Q80" i="4"/>
  <c r="O80" i="4"/>
  <c r="M80" i="4"/>
  <c r="K80" i="4"/>
  <c r="I80" i="4"/>
  <c r="G80" i="4"/>
  <c r="BA79" i="4"/>
  <c r="AZ79" i="4"/>
  <c r="AX79" i="4"/>
  <c r="AT79" i="4"/>
  <c r="AS79" i="4"/>
  <c r="AQ79" i="4"/>
  <c r="AO79" i="4"/>
  <c r="AM79" i="4"/>
  <c r="AK79" i="4"/>
  <c r="AI79" i="4"/>
  <c r="AG79" i="4"/>
  <c r="AE79" i="4"/>
  <c r="AC79" i="4"/>
  <c r="AA79" i="4"/>
  <c r="Y79" i="4"/>
  <c r="W79" i="4"/>
  <c r="U79" i="4"/>
  <c r="S79" i="4"/>
  <c r="Q79" i="4"/>
  <c r="O79" i="4"/>
  <c r="M79" i="4"/>
  <c r="K79" i="4"/>
  <c r="I79" i="4"/>
  <c r="G79" i="4"/>
  <c r="BA78" i="4"/>
  <c r="AZ78" i="4"/>
  <c r="AX78" i="4"/>
  <c r="AT78" i="4"/>
  <c r="AS78" i="4"/>
  <c r="AQ78" i="4"/>
  <c r="AO78" i="4"/>
  <c r="AM78" i="4"/>
  <c r="AK78" i="4"/>
  <c r="AI78" i="4"/>
  <c r="AG78" i="4"/>
  <c r="AE78" i="4"/>
  <c r="AC78" i="4"/>
  <c r="AA78" i="4"/>
  <c r="Y78" i="4"/>
  <c r="W78" i="4"/>
  <c r="U78" i="4"/>
  <c r="S78" i="4"/>
  <c r="Q78" i="4"/>
  <c r="O78" i="4"/>
  <c r="M78" i="4"/>
  <c r="K78" i="4"/>
  <c r="I78" i="4"/>
  <c r="G78" i="4"/>
  <c r="BA77" i="4"/>
  <c r="AZ77" i="4"/>
  <c r="AX77" i="4"/>
  <c r="AT77" i="4"/>
  <c r="AS77" i="4"/>
  <c r="AQ77" i="4"/>
  <c r="AO77" i="4"/>
  <c r="AM77" i="4"/>
  <c r="AK77" i="4"/>
  <c r="AI77" i="4"/>
  <c r="AG77" i="4"/>
  <c r="AE77" i="4"/>
  <c r="AC77" i="4"/>
  <c r="AA77" i="4"/>
  <c r="Y77" i="4"/>
  <c r="W77" i="4"/>
  <c r="U77" i="4"/>
  <c r="S77" i="4"/>
  <c r="Q77" i="4"/>
  <c r="O77" i="4"/>
  <c r="M77" i="4"/>
  <c r="K77" i="4"/>
  <c r="I77" i="4"/>
  <c r="G77" i="4"/>
  <c r="BA76" i="4"/>
  <c r="AZ76" i="4"/>
  <c r="AX76" i="4"/>
  <c r="AT76" i="4"/>
  <c r="AS76" i="4"/>
  <c r="AQ76" i="4"/>
  <c r="AO76" i="4"/>
  <c r="AM76" i="4"/>
  <c r="AK76" i="4"/>
  <c r="AI76" i="4"/>
  <c r="AG76" i="4"/>
  <c r="AE76" i="4"/>
  <c r="AC76" i="4"/>
  <c r="AA76" i="4"/>
  <c r="Y76" i="4"/>
  <c r="W76" i="4"/>
  <c r="U76" i="4"/>
  <c r="S76" i="4"/>
  <c r="Q76" i="4"/>
  <c r="O76" i="4"/>
  <c r="M76" i="4"/>
  <c r="K76" i="4"/>
  <c r="I76" i="4"/>
  <c r="G76" i="4"/>
  <c r="BA75" i="4"/>
  <c r="AZ75" i="4"/>
  <c r="AX75" i="4"/>
  <c r="AT75" i="4"/>
  <c r="AS75" i="4"/>
  <c r="AQ75" i="4"/>
  <c r="AO75" i="4"/>
  <c r="AM75" i="4"/>
  <c r="AK75" i="4"/>
  <c r="AI75" i="4"/>
  <c r="AG75" i="4"/>
  <c r="AE75" i="4"/>
  <c r="AC75" i="4"/>
  <c r="AA75" i="4"/>
  <c r="Y75" i="4"/>
  <c r="W75" i="4"/>
  <c r="U75" i="4"/>
  <c r="S75" i="4"/>
  <c r="Q75" i="4"/>
  <c r="O75" i="4"/>
  <c r="M75" i="4"/>
  <c r="K75" i="4"/>
  <c r="I75" i="4"/>
  <c r="G75" i="4"/>
  <c r="BA74" i="4"/>
  <c r="AZ74" i="4"/>
  <c r="AX74" i="4"/>
  <c r="AT74" i="4"/>
  <c r="AS74" i="4"/>
  <c r="AQ74" i="4"/>
  <c r="AO74" i="4"/>
  <c r="AM74" i="4"/>
  <c r="AK74" i="4"/>
  <c r="AI74" i="4"/>
  <c r="AG74" i="4"/>
  <c r="AE74" i="4"/>
  <c r="AC74" i="4"/>
  <c r="AA74" i="4"/>
  <c r="Y74" i="4"/>
  <c r="W74" i="4"/>
  <c r="U74" i="4"/>
  <c r="S74" i="4"/>
  <c r="Q74" i="4"/>
  <c r="O74" i="4"/>
  <c r="M74" i="4"/>
  <c r="K74" i="4"/>
  <c r="I74" i="4"/>
  <c r="G74" i="4"/>
  <c r="BA73" i="4"/>
  <c r="AZ73" i="4"/>
  <c r="AX73" i="4"/>
  <c r="AT73" i="4"/>
  <c r="AS73" i="4"/>
  <c r="AQ73" i="4"/>
  <c r="AO73" i="4"/>
  <c r="AM73" i="4"/>
  <c r="AK73" i="4"/>
  <c r="AI73" i="4"/>
  <c r="AG73" i="4"/>
  <c r="AE73" i="4"/>
  <c r="AC73" i="4"/>
  <c r="AA73" i="4"/>
  <c r="Y73" i="4"/>
  <c r="W73" i="4"/>
  <c r="U73" i="4"/>
  <c r="S73" i="4"/>
  <c r="Q73" i="4"/>
  <c r="O73" i="4"/>
  <c r="M73" i="4"/>
  <c r="K73" i="4"/>
  <c r="I73" i="4"/>
  <c r="G73" i="4"/>
  <c r="BA72" i="4"/>
  <c r="AZ72" i="4"/>
  <c r="AX72" i="4"/>
  <c r="AT72" i="4"/>
  <c r="AS72" i="4"/>
  <c r="AQ72" i="4"/>
  <c r="AO72" i="4"/>
  <c r="AM72" i="4"/>
  <c r="AK72" i="4"/>
  <c r="AI72" i="4"/>
  <c r="AG72" i="4"/>
  <c r="AE72" i="4"/>
  <c r="AC72" i="4"/>
  <c r="AA72" i="4"/>
  <c r="Y72" i="4"/>
  <c r="W72" i="4"/>
  <c r="U72" i="4"/>
  <c r="S72" i="4"/>
  <c r="Q72" i="4"/>
  <c r="O72" i="4"/>
  <c r="M72" i="4"/>
  <c r="K72" i="4"/>
  <c r="I72" i="4"/>
  <c r="G72" i="4"/>
  <c r="BA71" i="4"/>
  <c r="AZ71" i="4"/>
  <c r="AX71" i="4"/>
  <c r="AT71" i="4"/>
  <c r="AS71" i="4"/>
  <c r="AQ71" i="4"/>
  <c r="AO71" i="4"/>
  <c r="AM71" i="4"/>
  <c r="AK71" i="4"/>
  <c r="AI71" i="4"/>
  <c r="AG71" i="4"/>
  <c r="AE71" i="4"/>
  <c r="AC71" i="4"/>
  <c r="AA71" i="4"/>
  <c r="Y71" i="4"/>
  <c r="W71" i="4"/>
  <c r="U71" i="4"/>
  <c r="S71" i="4"/>
  <c r="Q71" i="4"/>
  <c r="O71" i="4"/>
  <c r="M71" i="4"/>
  <c r="K71" i="4"/>
  <c r="I71" i="4"/>
  <c r="G71" i="4"/>
  <c r="BA70" i="4"/>
  <c r="AZ70" i="4"/>
  <c r="AX70" i="4"/>
  <c r="AT70" i="4"/>
  <c r="AS70" i="4"/>
  <c r="AQ70" i="4"/>
  <c r="AO70" i="4"/>
  <c r="AM70" i="4"/>
  <c r="AK70" i="4"/>
  <c r="AI70" i="4"/>
  <c r="AG70" i="4"/>
  <c r="AE70" i="4"/>
  <c r="AC70" i="4"/>
  <c r="AA70" i="4"/>
  <c r="Y70" i="4"/>
  <c r="W70" i="4"/>
  <c r="U70" i="4"/>
  <c r="S70" i="4"/>
  <c r="Q70" i="4"/>
  <c r="O70" i="4"/>
  <c r="M70" i="4"/>
  <c r="K70" i="4"/>
  <c r="I70" i="4"/>
  <c r="G70" i="4"/>
  <c r="BA69" i="4"/>
  <c r="AZ69" i="4"/>
  <c r="AX69" i="4"/>
  <c r="AT69" i="4"/>
  <c r="AS69" i="4"/>
  <c r="AQ69" i="4"/>
  <c r="AO69" i="4"/>
  <c r="AM69" i="4"/>
  <c r="AK69" i="4"/>
  <c r="AI69" i="4"/>
  <c r="AG69" i="4"/>
  <c r="AE69" i="4"/>
  <c r="AC69" i="4"/>
  <c r="AA69" i="4"/>
  <c r="Y69" i="4"/>
  <c r="W69" i="4"/>
  <c r="U69" i="4"/>
  <c r="S69" i="4"/>
  <c r="Q69" i="4"/>
  <c r="O69" i="4"/>
  <c r="M69" i="4"/>
  <c r="K69" i="4"/>
  <c r="I69" i="4"/>
  <c r="G69" i="4"/>
  <c r="BA68" i="4"/>
  <c r="AZ68" i="4"/>
  <c r="AX68" i="4"/>
  <c r="AT68" i="4"/>
  <c r="AS68" i="4"/>
  <c r="AQ68" i="4"/>
  <c r="AO68" i="4"/>
  <c r="AM68" i="4"/>
  <c r="AK68" i="4"/>
  <c r="AI68" i="4"/>
  <c r="AG68" i="4"/>
  <c r="AE68" i="4"/>
  <c r="AC68" i="4"/>
  <c r="AA68" i="4"/>
  <c r="Y68" i="4"/>
  <c r="W68" i="4"/>
  <c r="U68" i="4"/>
  <c r="S68" i="4"/>
  <c r="Q68" i="4"/>
  <c r="O68" i="4"/>
  <c r="M68" i="4"/>
  <c r="K68" i="4"/>
  <c r="I68" i="4"/>
  <c r="G68" i="4"/>
  <c r="BA67" i="4"/>
  <c r="AZ67" i="4"/>
  <c r="AX67" i="4"/>
  <c r="AT67" i="4"/>
  <c r="AS67" i="4"/>
  <c r="AQ67" i="4"/>
  <c r="AO67" i="4"/>
  <c r="AM67" i="4"/>
  <c r="AK67" i="4"/>
  <c r="AI67" i="4"/>
  <c r="AG67" i="4"/>
  <c r="AE67" i="4"/>
  <c r="AC67" i="4"/>
  <c r="AA67" i="4"/>
  <c r="Y67" i="4"/>
  <c r="W67" i="4"/>
  <c r="U67" i="4"/>
  <c r="S67" i="4"/>
  <c r="Q67" i="4"/>
  <c r="O67" i="4"/>
  <c r="M67" i="4"/>
  <c r="K67" i="4"/>
  <c r="I67" i="4"/>
  <c r="G67" i="4"/>
  <c r="BA66" i="4"/>
  <c r="AZ66" i="4"/>
  <c r="AX66" i="4"/>
  <c r="AT66" i="4"/>
  <c r="AS66" i="4"/>
  <c r="AQ66" i="4"/>
  <c r="AO66" i="4"/>
  <c r="AM66" i="4"/>
  <c r="AK66" i="4"/>
  <c r="AI66" i="4"/>
  <c r="AG66" i="4"/>
  <c r="AE66" i="4"/>
  <c r="AC66" i="4"/>
  <c r="AA66" i="4"/>
  <c r="Y66" i="4"/>
  <c r="W66" i="4"/>
  <c r="U66" i="4"/>
  <c r="S66" i="4"/>
  <c r="Q66" i="4"/>
  <c r="O66" i="4"/>
  <c r="M66" i="4"/>
  <c r="K66" i="4"/>
  <c r="I66" i="4"/>
  <c r="G66" i="4"/>
  <c r="BA65" i="4"/>
  <c r="AZ65" i="4"/>
  <c r="AX65" i="4"/>
  <c r="AT65" i="4"/>
  <c r="AS65" i="4"/>
  <c r="AQ65" i="4"/>
  <c r="AO65" i="4"/>
  <c r="AM65" i="4"/>
  <c r="AK65" i="4"/>
  <c r="AI65" i="4"/>
  <c r="AG65" i="4"/>
  <c r="AE65" i="4"/>
  <c r="AC65" i="4"/>
  <c r="AA65" i="4"/>
  <c r="Y65" i="4"/>
  <c r="W65" i="4"/>
  <c r="U65" i="4"/>
  <c r="S65" i="4"/>
  <c r="Q65" i="4"/>
  <c r="O65" i="4"/>
  <c r="M65" i="4"/>
  <c r="K65" i="4"/>
  <c r="I65" i="4"/>
  <c r="G65" i="4"/>
  <c r="BA64" i="4"/>
  <c r="AZ64" i="4"/>
  <c r="AX64" i="4"/>
  <c r="AT64" i="4"/>
  <c r="AS64" i="4"/>
  <c r="AQ64" i="4"/>
  <c r="AO64" i="4"/>
  <c r="AM64" i="4"/>
  <c r="AK64" i="4"/>
  <c r="AI64" i="4"/>
  <c r="AG64" i="4"/>
  <c r="AE64" i="4"/>
  <c r="AC64" i="4"/>
  <c r="AA64" i="4"/>
  <c r="Y64" i="4"/>
  <c r="W64" i="4"/>
  <c r="U64" i="4"/>
  <c r="S64" i="4"/>
  <c r="Q64" i="4"/>
  <c r="O64" i="4"/>
  <c r="M64" i="4"/>
  <c r="K64" i="4"/>
  <c r="I64" i="4"/>
  <c r="G64" i="4"/>
  <c r="BA63" i="4"/>
  <c r="AZ63" i="4"/>
  <c r="AX63" i="4"/>
  <c r="AT63" i="4"/>
  <c r="AS63" i="4"/>
  <c r="AQ63" i="4"/>
  <c r="AO63" i="4"/>
  <c r="AM63" i="4"/>
  <c r="AK63" i="4"/>
  <c r="AI63" i="4"/>
  <c r="AG63" i="4"/>
  <c r="AE63" i="4"/>
  <c r="AC63" i="4"/>
  <c r="AA63" i="4"/>
  <c r="Y63" i="4"/>
  <c r="W63" i="4"/>
  <c r="U63" i="4"/>
  <c r="S63" i="4"/>
  <c r="Q63" i="4"/>
  <c r="O63" i="4"/>
  <c r="M63" i="4"/>
  <c r="K63" i="4"/>
  <c r="I63" i="4"/>
  <c r="G63" i="4"/>
  <c r="BA62" i="4"/>
  <c r="AZ62" i="4"/>
  <c r="AX62" i="4"/>
  <c r="AT62" i="4"/>
  <c r="AS62" i="4"/>
  <c r="AQ62" i="4"/>
  <c r="AO62" i="4"/>
  <c r="AM62" i="4"/>
  <c r="AK62" i="4"/>
  <c r="AI62" i="4"/>
  <c r="AG62" i="4"/>
  <c r="AE62" i="4"/>
  <c r="AC62" i="4"/>
  <c r="AA62" i="4"/>
  <c r="Y62" i="4"/>
  <c r="W62" i="4"/>
  <c r="U62" i="4"/>
  <c r="S62" i="4"/>
  <c r="Q62" i="4"/>
  <c r="O62" i="4"/>
  <c r="M62" i="4"/>
  <c r="K62" i="4"/>
  <c r="I62" i="4"/>
  <c r="G62" i="4"/>
  <c r="BA61" i="4"/>
  <c r="AZ61" i="4"/>
  <c r="AX61" i="4"/>
  <c r="AT61" i="4"/>
  <c r="AS61" i="4"/>
  <c r="AQ61" i="4"/>
  <c r="AO61" i="4"/>
  <c r="AM61" i="4"/>
  <c r="AK61" i="4"/>
  <c r="AI61" i="4"/>
  <c r="AG61" i="4"/>
  <c r="AE61" i="4"/>
  <c r="AC61" i="4"/>
  <c r="AA61" i="4"/>
  <c r="Y61" i="4"/>
  <c r="W61" i="4"/>
  <c r="U61" i="4"/>
  <c r="S61" i="4"/>
  <c r="Q61" i="4"/>
  <c r="O61" i="4"/>
  <c r="M61" i="4"/>
  <c r="K61" i="4"/>
  <c r="I61" i="4"/>
  <c r="G61" i="4"/>
  <c r="BA60" i="4"/>
  <c r="AZ60" i="4"/>
  <c r="AX60" i="4"/>
  <c r="AT60" i="4"/>
  <c r="AS60" i="4"/>
  <c r="AQ60" i="4"/>
  <c r="AO60" i="4"/>
  <c r="AM60" i="4"/>
  <c r="AK60" i="4"/>
  <c r="AI60" i="4"/>
  <c r="AG60" i="4"/>
  <c r="AE60" i="4"/>
  <c r="AC60" i="4"/>
  <c r="AA60" i="4"/>
  <c r="Y60" i="4"/>
  <c r="W60" i="4"/>
  <c r="U60" i="4"/>
  <c r="S60" i="4"/>
  <c r="Q60" i="4"/>
  <c r="O60" i="4"/>
  <c r="M60" i="4"/>
  <c r="K60" i="4"/>
  <c r="I60" i="4"/>
  <c r="G60" i="4"/>
  <c r="BA59" i="4"/>
  <c r="AZ59" i="4"/>
  <c r="AX59" i="4"/>
  <c r="AT59" i="4"/>
  <c r="AS59" i="4"/>
  <c r="AQ59" i="4"/>
  <c r="AO59" i="4"/>
  <c r="AM59" i="4"/>
  <c r="AK59" i="4"/>
  <c r="AI59" i="4"/>
  <c r="AG59" i="4"/>
  <c r="AE59" i="4"/>
  <c r="AC59" i="4"/>
  <c r="AA59" i="4"/>
  <c r="Y59" i="4"/>
  <c r="W59" i="4"/>
  <c r="U59" i="4"/>
  <c r="S59" i="4"/>
  <c r="Q59" i="4"/>
  <c r="O59" i="4"/>
  <c r="M59" i="4"/>
  <c r="K59" i="4"/>
  <c r="I59" i="4"/>
  <c r="G59" i="4"/>
  <c r="BA58" i="4"/>
  <c r="AZ58" i="4"/>
  <c r="AX58" i="4"/>
  <c r="AT58" i="4"/>
  <c r="AS58" i="4"/>
  <c r="AQ58" i="4"/>
  <c r="AO58" i="4"/>
  <c r="AM58" i="4"/>
  <c r="AK58" i="4"/>
  <c r="AI58" i="4"/>
  <c r="AG58" i="4"/>
  <c r="AE58" i="4"/>
  <c r="AC58" i="4"/>
  <c r="AA58" i="4"/>
  <c r="Y58" i="4"/>
  <c r="W58" i="4"/>
  <c r="U58" i="4"/>
  <c r="S58" i="4"/>
  <c r="Q58" i="4"/>
  <c r="O58" i="4"/>
  <c r="M58" i="4"/>
  <c r="K58" i="4"/>
  <c r="I58" i="4"/>
  <c r="G58" i="4"/>
  <c r="BA57" i="4"/>
  <c r="AZ57" i="4"/>
  <c r="AX57" i="4"/>
  <c r="AT57" i="4"/>
  <c r="AS57" i="4"/>
  <c r="AQ57" i="4"/>
  <c r="AO57" i="4"/>
  <c r="AM57" i="4"/>
  <c r="AK57" i="4"/>
  <c r="AI57" i="4"/>
  <c r="AG57" i="4"/>
  <c r="AE57" i="4"/>
  <c r="AC57" i="4"/>
  <c r="AA57" i="4"/>
  <c r="Y57" i="4"/>
  <c r="W57" i="4"/>
  <c r="U57" i="4"/>
  <c r="S57" i="4"/>
  <c r="Q57" i="4"/>
  <c r="O57" i="4"/>
  <c r="M57" i="4"/>
  <c r="K57" i="4"/>
  <c r="I57" i="4"/>
  <c r="G57" i="4"/>
  <c r="BA56" i="4"/>
  <c r="AZ56" i="4"/>
  <c r="AX56" i="4"/>
  <c r="AT56" i="4"/>
  <c r="AS56" i="4"/>
  <c r="AQ56" i="4"/>
  <c r="AO56" i="4"/>
  <c r="AM56" i="4"/>
  <c r="AK56" i="4"/>
  <c r="AI56" i="4"/>
  <c r="AG56" i="4"/>
  <c r="AE56" i="4"/>
  <c r="AC56" i="4"/>
  <c r="AA56" i="4"/>
  <c r="Y56" i="4"/>
  <c r="W56" i="4"/>
  <c r="U56" i="4"/>
  <c r="S56" i="4"/>
  <c r="Q56" i="4"/>
  <c r="O56" i="4"/>
  <c r="M56" i="4"/>
  <c r="K56" i="4"/>
  <c r="I56" i="4"/>
  <c r="G56" i="4"/>
  <c r="BA55" i="4"/>
  <c r="AZ55" i="4"/>
  <c r="AX55" i="4"/>
  <c r="AT55" i="4"/>
  <c r="AS55" i="4"/>
  <c r="AQ55" i="4"/>
  <c r="AO55" i="4"/>
  <c r="AM55" i="4"/>
  <c r="AK55" i="4"/>
  <c r="AI55" i="4"/>
  <c r="AG55" i="4"/>
  <c r="AE55" i="4"/>
  <c r="AC55" i="4"/>
  <c r="AA55" i="4"/>
  <c r="Y55" i="4"/>
  <c r="W55" i="4"/>
  <c r="U55" i="4"/>
  <c r="S55" i="4"/>
  <c r="Q55" i="4"/>
  <c r="O55" i="4"/>
  <c r="M55" i="4"/>
  <c r="K55" i="4"/>
  <c r="I55" i="4"/>
  <c r="G55" i="4"/>
  <c r="BA54" i="4"/>
  <c r="AZ54" i="4"/>
  <c r="AX54" i="4"/>
  <c r="AT54" i="4"/>
  <c r="AS54" i="4"/>
  <c r="AQ54" i="4"/>
  <c r="AO54" i="4"/>
  <c r="AM54" i="4"/>
  <c r="AK54" i="4"/>
  <c r="AI54" i="4"/>
  <c r="AG54" i="4"/>
  <c r="AE54" i="4"/>
  <c r="AC54" i="4"/>
  <c r="AA54" i="4"/>
  <c r="Y54" i="4"/>
  <c r="W54" i="4"/>
  <c r="U54" i="4"/>
  <c r="S54" i="4"/>
  <c r="Q54" i="4"/>
  <c r="O54" i="4"/>
  <c r="M54" i="4"/>
  <c r="K54" i="4"/>
  <c r="I54" i="4"/>
  <c r="G54" i="4"/>
  <c r="BA53" i="4"/>
  <c r="AZ53" i="4"/>
  <c r="AX53" i="4"/>
  <c r="AT53" i="4"/>
  <c r="AS53" i="4"/>
  <c r="AQ53" i="4"/>
  <c r="AO53" i="4"/>
  <c r="AM53" i="4"/>
  <c r="AK53" i="4"/>
  <c r="AI53" i="4"/>
  <c r="AG53" i="4"/>
  <c r="AE53" i="4"/>
  <c r="AC53" i="4"/>
  <c r="AA53" i="4"/>
  <c r="Y53" i="4"/>
  <c r="W53" i="4"/>
  <c r="U53" i="4"/>
  <c r="S53" i="4"/>
  <c r="Q53" i="4"/>
  <c r="O53" i="4"/>
  <c r="M53" i="4"/>
  <c r="K53" i="4"/>
  <c r="I53" i="4"/>
  <c r="G53" i="4"/>
  <c r="AS52" i="4"/>
  <c r="AQ52" i="4"/>
  <c r="AO52" i="4"/>
  <c r="AM52" i="4"/>
  <c r="AK52" i="4"/>
  <c r="AI52" i="4"/>
  <c r="AG52" i="4"/>
  <c r="AE52" i="4"/>
  <c r="AC52" i="4"/>
  <c r="AA52" i="4"/>
  <c r="Y52" i="4"/>
  <c r="W52" i="4"/>
  <c r="U52" i="4"/>
  <c r="S52" i="4"/>
  <c r="Q52" i="4"/>
  <c r="O52" i="4"/>
  <c r="M52" i="4"/>
  <c r="K52" i="4"/>
  <c r="I52" i="4"/>
  <c r="G52" i="4"/>
  <c r="AT52" i="4"/>
  <c r="AS51" i="4"/>
  <c r="AQ51" i="4"/>
  <c r="AO51" i="4"/>
  <c r="AM51" i="4"/>
  <c r="AK51" i="4"/>
  <c r="AI51" i="4"/>
  <c r="AG51" i="4"/>
  <c r="AE51" i="4"/>
  <c r="AC51" i="4"/>
  <c r="AA51" i="4"/>
  <c r="Y51" i="4"/>
  <c r="W51" i="4"/>
  <c r="U51" i="4"/>
  <c r="S51" i="4"/>
  <c r="Q51" i="4"/>
  <c r="O51" i="4"/>
  <c r="M51" i="4"/>
  <c r="K51" i="4"/>
  <c r="I51" i="4"/>
  <c r="G51" i="4"/>
  <c r="AT51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AS50" i="4"/>
  <c r="AQ50" i="4"/>
  <c r="AO50" i="4"/>
  <c r="AM50" i="4"/>
  <c r="AK50" i="4"/>
  <c r="AI50" i="4"/>
  <c r="AG50" i="4"/>
  <c r="AE50" i="4"/>
  <c r="AC50" i="4"/>
  <c r="AA50" i="4"/>
  <c r="Y50" i="4"/>
  <c r="W50" i="4"/>
  <c r="U50" i="4"/>
  <c r="S50" i="4"/>
  <c r="Q50" i="4"/>
  <c r="O50" i="4"/>
  <c r="M50" i="4"/>
  <c r="K50" i="4"/>
  <c r="I50" i="4"/>
  <c r="G50" i="4"/>
  <c r="AT50" i="4"/>
  <c r="AS49" i="4"/>
  <c r="AQ49" i="4"/>
  <c r="AO49" i="4"/>
  <c r="AM49" i="4"/>
  <c r="AK49" i="4"/>
  <c r="AI49" i="4"/>
  <c r="AG49" i="4"/>
  <c r="AE49" i="4"/>
  <c r="AC49" i="4"/>
  <c r="AA49" i="4"/>
  <c r="Y49" i="4"/>
  <c r="W49" i="4"/>
  <c r="U49" i="4"/>
  <c r="S49" i="4"/>
  <c r="Q49" i="4"/>
  <c r="O49" i="4"/>
  <c r="M49" i="4"/>
  <c r="K49" i="4"/>
  <c r="I49" i="4"/>
  <c r="G49" i="4"/>
  <c r="AT49" i="4"/>
  <c r="AS48" i="4"/>
  <c r="AR96" i="4"/>
  <c r="AQ48" i="4"/>
  <c r="AP96" i="4"/>
  <c r="AO48" i="4"/>
  <c r="AN96" i="4"/>
  <c r="AM48" i="4"/>
  <c r="AL96" i="4"/>
  <c r="AK48" i="4"/>
  <c r="AJ96" i="4"/>
  <c r="AI48" i="4"/>
  <c r="AH96" i="4"/>
  <c r="AG48" i="4"/>
  <c r="AF96" i="4"/>
  <c r="AE48" i="4"/>
  <c r="AD96" i="4"/>
  <c r="AC48" i="4"/>
  <c r="AB96" i="4"/>
  <c r="AA48" i="4"/>
  <c r="Z96" i="4"/>
  <c r="Y48" i="4"/>
  <c r="X96" i="4"/>
  <c r="W48" i="4"/>
  <c r="V96" i="4"/>
  <c r="U48" i="4"/>
  <c r="T96" i="4"/>
  <c r="S48" i="4"/>
  <c r="R96" i="4"/>
  <c r="Q48" i="4"/>
  <c r="P96" i="4"/>
  <c r="O48" i="4"/>
  <c r="N96" i="4"/>
  <c r="M48" i="4"/>
  <c r="L96" i="4"/>
  <c r="K48" i="4"/>
  <c r="J96" i="4"/>
  <c r="I48" i="4"/>
  <c r="H96" i="4"/>
  <c r="G48" i="4"/>
  <c r="F96" i="4"/>
  <c r="C38" i="4"/>
  <c r="F41" i="4"/>
  <c r="F42" i="4"/>
  <c r="H40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F11" i="4"/>
  <c r="F12" i="4"/>
  <c r="BA74" i="3"/>
  <c r="BA75" i="3"/>
  <c r="BA76" i="3"/>
  <c r="BA77" i="3"/>
  <c r="BA78" i="3"/>
  <c r="BA79" i="3"/>
  <c r="BA80" i="3"/>
  <c r="BA81" i="3"/>
  <c r="BA82" i="3"/>
  <c r="BA83" i="3"/>
  <c r="BA84" i="3"/>
  <c r="BA85" i="3"/>
  <c r="BA86" i="3"/>
  <c r="BA87" i="3"/>
  <c r="BA88" i="3"/>
  <c r="BA89" i="3"/>
  <c r="BA90" i="3"/>
  <c r="BA91" i="3"/>
  <c r="BA92" i="3"/>
  <c r="BA93" i="3"/>
  <c r="BA94" i="3"/>
  <c r="AZ74" i="3"/>
  <c r="AZ75" i="3"/>
  <c r="AZ76" i="3"/>
  <c r="AZ77" i="3"/>
  <c r="AZ78" i="3"/>
  <c r="AZ79" i="3"/>
  <c r="AZ80" i="3"/>
  <c r="AZ81" i="3"/>
  <c r="AZ82" i="3"/>
  <c r="AZ83" i="3"/>
  <c r="AZ84" i="3"/>
  <c r="AZ85" i="3"/>
  <c r="AZ86" i="3"/>
  <c r="AZ87" i="3"/>
  <c r="AZ88" i="3"/>
  <c r="AZ89" i="3"/>
  <c r="AZ90" i="3"/>
  <c r="AZ91" i="3"/>
  <c r="AZ92" i="3"/>
  <c r="AZ93" i="3"/>
  <c r="AZ94" i="3"/>
  <c r="AX74" i="3"/>
  <c r="AX75" i="3"/>
  <c r="AX76" i="3"/>
  <c r="AX77" i="3"/>
  <c r="AX78" i="3"/>
  <c r="AX79" i="3"/>
  <c r="AX80" i="3"/>
  <c r="AX81" i="3"/>
  <c r="AX82" i="3"/>
  <c r="AX83" i="3"/>
  <c r="AX84" i="3"/>
  <c r="AX85" i="3"/>
  <c r="AX86" i="3"/>
  <c r="AX87" i="3"/>
  <c r="AX88" i="3"/>
  <c r="AX89" i="3"/>
  <c r="AX90" i="3"/>
  <c r="AX91" i="3"/>
  <c r="AX92" i="3"/>
  <c r="AX93" i="3"/>
  <c r="AX94" i="3"/>
  <c r="O103" i="3"/>
  <c r="G99" i="3"/>
  <c r="I99" i="3"/>
  <c r="K99" i="3"/>
  <c r="M99" i="3"/>
  <c r="O99" i="3"/>
  <c r="Q99" i="3"/>
  <c r="S99" i="3"/>
  <c r="U99" i="3"/>
  <c r="W99" i="3"/>
  <c r="Y99" i="3"/>
  <c r="AA99" i="3"/>
  <c r="AC99" i="3"/>
  <c r="AE99" i="3"/>
  <c r="AG99" i="3"/>
  <c r="AI99" i="3"/>
  <c r="AK99" i="3"/>
  <c r="AM99" i="3"/>
  <c r="AO99" i="3"/>
  <c r="AQ99" i="3"/>
  <c r="AS49" i="3"/>
  <c r="AS50" i="3"/>
  <c r="AS51" i="3"/>
  <c r="AS52" i="3"/>
  <c r="AT52" i="3" s="1"/>
  <c r="AV52" i="3" s="1"/>
  <c r="AS53" i="3"/>
  <c r="AS54" i="3"/>
  <c r="AT54" i="3" s="1"/>
  <c r="AW54" i="3" s="1"/>
  <c r="AS55" i="3"/>
  <c r="AT55" i="3" s="1"/>
  <c r="AU55" i="3" s="1"/>
  <c r="AX55" i="3" s="1"/>
  <c r="AS56" i="3"/>
  <c r="AS57" i="3"/>
  <c r="AT57" i="3" s="1"/>
  <c r="AW57" i="3" s="1"/>
  <c r="AS58" i="3"/>
  <c r="AS59" i="3"/>
  <c r="AS60" i="3"/>
  <c r="AS61" i="3"/>
  <c r="AT61" i="3" s="1"/>
  <c r="AU61" i="3" s="1"/>
  <c r="AX61" i="3" s="1"/>
  <c r="AS62" i="3"/>
  <c r="AS63" i="3"/>
  <c r="AS64" i="3"/>
  <c r="AS65" i="3"/>
  <c r="AT65" i="3" s="1"/>
  <c r="AV65" i="3" s="1"/>
  <c r="AS66" i="3"/>
  <c r="AS67" i="3"/>
  <c r="AS68" i="3"/>
  <c r="AS69" i="3"/>
  <c r="AT69" i="3" s="1"/>
  <c r="AW69" i="3" s="1"/>
  <c r="AS70" i="3"/>
  <c r="BS83" i="3"/>
  <c r="BS84" i="3"/>
  <c r="BS85" i="3"/>
  <c r="BS86" i="3"/>
  <c r="BS87" i="3"/>
  <c r="I95" i="3"/>
  <c r="K95" i="3"/>
  <c r="M95" i="3"/>
  <c r="O95" i="3"/>
  <c r="Q95" i="3"/>
  <c r="S95" i="3"/>
  <c r="U95" i="3"/>
  <c r="W95" i="3"/>
  <c r="Y95" i="3"/>
  <c r="AA95" i="3"/>
  <c r="AC95" i="3"/>
  <c r="AE95" i="3"/>
  <c r="AG95" i="3"/>
  <c r="AI95" i="3"/>
  <c r="AK95" i="3"/>
  <c r="AM95" i="3"/>
  <c r="AO95" i="3"/>
  <c r="AQ95" i="3"/>
  <c r="H95" i="3"/>
  <c r="J95" i="3"/>
  <c r="L95" i="3"/>
  <c r="N95" i="3"/>
  <c r="P95" i="3"/>
  <c r="R95" i="3"/>
  <c r="T95" i="3"/>
  <c r="V95" i="3"/>
  <c r="X95" i="3"/>
  <c r="Z95" i="3"/>
  <c r="AB95" i="3"/>
  <c r="AD95" i="3"/>
  <c r="AF95" i="3"/>
  <c r="AH95" i="3"/>
  <c r="AJ95" i="3"/>
  <c r="AL95" i="3"/>
  <c r="AN95" i="3"/>
  <c r="AP95" i="3"/>
  <c r="AR95" i="3"/>
  <c r="AS71" i="3"/>
  <c r="AT71" i="3" s="1"/>
  <c r="AW71" i="3" s="1"/>
  <c r="AS72" i="3"/>
  <c r="AS73" i="3"/>
  <c r="AS74" i="3"/>
  <c r="G75" i="3"/>
  <c r="I75" i="3"/>
  <c r="K75" i="3"/>
  <c r="M75" i="3"/>
  <c r="O75" i="3"/>
  <c r="Q75" i="3"/>
  <c r="S75" i="3"/>
  <c r="U75" i="3"/>
  <c r="W75" i="3"/>
  <c r="Y75" i="3"/>
  <c r="AA75" i="3"/>
  <c r="AC75" i="3"/>
  <c r="AE75" i="3"/>
  <c r="AG75" i="3"/>
  <c r="AI75" i="3"/>
  <c r="AK75" i="3"/>
  <c r="AM75" i="3"/>
  <c r="AO75" i="3"/>
  <c r="AQ75" i="3"/>
  <c r="AS75" i="3"/>
  <c r="G76" i="3"/>
  <c r="I76" i="3"/>
  <c r="K76" i="3"/>
  <c r="M76" i="3"/>
  <c r="O76" i="3"/>
  <c r="Q76" i="3"/>
  <c r="S76" i="3"/>
  <c r="U76" i="3"/>
  <c r="W76" i="3"/>
  <c r="Y76" i="3"/>
  <c r="AA76" i="3"/>
  <c r="AC76" i="3"/>
  <c r="AE76" i="3"/>
  <c r="AG76" i="3"/>
  <c r="AI76" i="3"/>
  <c r="AK76" i="3"/>
  <c r="AM76" i="3"/>
  <c r="AO76" i="3"/>
  <c r="AQ76" i="3"/>
  <c r="AS76" i="3"/>
  <c r="G77" i="3"/>
  <c r="I77" i="3"/>
  <c r="K77" i="3"/>
  <c r="M77" i="3"/>
  <c r="O77" i="3"/>
  <c r="Q77" i="3"/>
  <c r="S77" i="3"/>
  <c r="U77" i="3"/>
  <c r="W77" i="3"/>
  <c r="Y77" i="3"/>
  <c r="AA77" i="3"/>
  <c r="AC77" i="3"/>
  <c r="AE77" i="3"/>
  <c r="AG77" i="3"/>
  <c r="AI77" i="3"/>
  <c r="AK77" i="3"/>
  <c r="AM77" i="3"/>
  <c r="AO77" i="3"/>
  <c r="AQ77" i="3"/>
  <c r="AS77" i="3"/>
  <c r="G78" i="3"/>
  <c r="I78" i="3"/>
  <c r="K78" i="3"/>
  <c r="M78" i="3"/>
  <c r="O78" i="3"/>
  <c r="Q78" i="3"/>
  <c r="S78" i="3"/>
  <c r="U78" i="3"/>
  <c r="W78" i="3"/>
  <c r="Y78" i="3"/>
  <c r="AA78" i="3"/>
  <c r="AC78" i="3"/>
  <c r="AE78" i="3"/>
  <c r="AG78" i="3"/>
  <c r="AI78" i="3"/>
  <c r="AK78" i="3"/>
  <c r="AM78" i="3"/>
  <c r="AO78" i="3"/>
  <c r="AQ78" i="3"/>
  <c r="AS78" i="3"/>
  <c r="G79" i="3"/>
  <c r="I79" i="3"/>
  <c r="K79" i="3"/>
  <c r="M79" i="3"/>
  <c r="O79" i="3"/>
  <c r="Q79" i="3"/>
  <c r="S79" i="3"/>
  <c r="U79" i="3"/>
  <c r="W79" i="3"/>
  <c r="Y79" i="3"/>
  <c r="AA79" i="3"/>
  <c r="AC79" i="3"/>
  <c r="AE79" i="3"/>
  <c r="AG79" i="3"/>
  <c r="AI79" i="3"/>
  <c r="AK79" i="3"/>
  <c r="AM79" i="3"/>
  <c r="AO79" i="3"/>
  <c r="AQ79" i="3"/>
  <c r="AS79" i="3"/>
  <c r="G80" i="3"/>
  <c r="I80" i="3"/>
  <c r="K80" i="3"/>
  <c r="M80" i="3"/>
  <c r="O80" i="3"/>
  <c r="Q80" i="3"/>
  <c r="S80" i="3"/>
  <c r="U80" i="3"/>
  <c r="W80" i="3"/>
  <c r="Y80" i="3"/>
  <c r="AA80" i="3"/>
  <c r="AC80" i="3"/>
  <c r="AE80" i="3"/>
  <c r="AG80" i="3"/>
  <c r="AI80" i="3"/>
  <c r="AK80" i="3"/>
  <c r="AM80" i="3"/>
  <c r="AO80" i="3"/>
  <c r="AQ80" i="3"/>
  <c r="AS80" i="3"/>
  <c r="G81" i="3"/>
  <c r="I81" i="3"/>
  <c r="K81" i="3"/>
  <c r="M81" i="3"/>
  <c r="O81" i="3"/>
  <c r="Q81" i="3"/>
  <c r="S81" i="3"/>
  <c r="U81" i="3"/>
  <c r="W81" i="3"/>
  <c r="Y81" i="3"/>
  <c r="AA81" i="3"/>
  <c r="AC81" i="3"/>
  <c r="AE81" i="3"/>
  <c r="AG81" i="3"/>
  <c r="AI81" i="3"/>
  <c r="AK81" i="3"/>
  <c r="AM81" i="3"/>
  <c r="AO81" i="3"/>
  <c r="AQ81" i="3"/>
  <c r="AS81" i="3"/>
  <c r="G82" i="3"/>
  <c r="I82" i="3"/>
  <c r="K82" i="3"/>
  <c r="M82" i="3"/>
  <c r="O82" i="3"/>
  <c r="Q82" i="3"/>
  <c r="S82" i="3"/>
  <c r="U82" i="3"/>
  <c r="W82" i="3"/>
  <c r="Y82" i="3"/>
  <c r="AA82" i="3"/>
  <c r="AC82" i="3"/>
  <c r="AE82" i="3"/>
  <c r="AG82" i="3"/>
  <c r="AI82" i="3"/>
  <c r="AK82" i="3"/>
  <c r="AM82" i="3"/>
  <c r="AO82" i="3"/>
  <c r="AQ82" i="3"/>
  <c r="AS82" i="3"/>
  <c r="G83" i="3"/>
  <c r="I83" i="3"/>
  <c r="K83" i="3"/>
  <c r="M83" i="3"/>
  <c r="O83" i="3"/>
  <c r="Q83" i="3"/>
  <c r="S83" i="3"/>
  <c r="U83" i="3"/>
  <c r="W83" i="3"/>
  <c r="Y83" i="3"/>
  <c r="AA83" i="3"/>
  <c r="AC83" i="3"/>
  <c r="AE83" i="3"/>
  <c r="AG83" i="3"/>
  <c r="AI83" i="3"/>
  <c r="AK83" i="3"/>
  <c r="AM83" i="3"/>
  <c r="AO83" i="3"/>
  <c r="AQ83" i="3"/>
  <c r="AS83" i="3"/>
  <c r="G84" i="3"/>
  <c r="I84" i="3"/>
  <c r="K84" i="3"/>
  <c r="M84" i="3"/>
  <c r="O84" i="3"/>
  <c r="Q84" i="3"/>
  <c r="S84" i="3"/>
  <c r="U84" i="3"/>
  <c r="W84" i="3"/>
  <c r="Y84" i="3"/>
  <c r="AA84" i="3"/>
  <c r="AC84" i="3"/>
  <c r="AE84" i="3"/>
  <c r="AG84" i="3"/>
  <c r="AI84" i="3"/>
  <c r="AK84" i="3"/>
  <c r="AM84" i="3"/>
  <c r="AO84" i="3"/>
  <c r="AQ84" i="3"/>
  <c r="AS84" i="3"/>
  <c r="G85" i="3"/>
  <c r="I85" i="3"/>
  <c r="K85" i="3"/>
  <c r="M85" i="3"/>
  <c r="O85" i="3"/>
  <c r="Q85" i="3"/>
  <c r="S85" i="3"/>
  <c r="U85" i="3"/>
  <c r="W85" i="3"/>
  <c r="Y85" i="3"/>
  <c r="AA85" i="3"/>
  <c r="AC85" i="3"/>
  <c r="AE85" i="3"/>
  <c r="AG85" i="3"/>
  <c r="AI85" i="3"/>
  <c r="AK85" i="3"/>
  <c r="AM85" i="3"/>
  <c r="AO85" i="3"/>
  <c r="AQ85" i="3"/>
  <c r="AS85" i="3"/>
  <c r="G86" i="3"/>
  <c r="I86" i="3"/>
  <c r="K86" i="3"/>
  <c r="M86" i="3"/>
  <c r="O86" i="3"/>
  <c r="Q86" i="3"/>
  <c r="S86" i="3"/>
  <c r="U86" i="3"/>
  <c r="W86" i="3"/>
  <c r="Y86" i="3"/>
  <c r="AA86" i="3"/>
  <c r="AC86" i="3"/>
  <c r="AE86" i="3"/>
  <c r="AG86" i="3"/>
  <c r="AI86" i="3"/>
  <c r="AK86" i="3"/>
  <c r="AM86" i="3"/>
  <c r="AO86" i="3"/>
  <c r="AQ86" i="3"/>
  <c r="AS86" i="3"/>
  <c r="G87" i="3"/>
  <c r="I87" i="3"/>
  <c r="K87" i="3"/>
  <c r="M87" i="3"/>
  <c r="O87" i="3"/>
  <c r="Q87" i="3"/>
  <c r="S87" i="3"/>
  <c r="U87" i="3"/>
  <c r="W87" i="3"/>
  <c r="Y87" i="3"/>
  <c r="AA87" i="3"/>
  <c r="AC87" i="3"/>
  <c r="AE87" i="3"/>
  <c r="AG87" i="3"/>
  <c r="AI87" i="3"/>
  <c r="AK87" i="3"/>
  <c r="AM87" i="3"/>
  <c r="AO87" i="3"/>
  <c r="AQ87" i="3"/>
  <c r="AS87" i="3"/>
  <c r="G88" i="3"/>
  <c r="I88" i="3"/>
  <c r="K88" i="3"/>
  <c r="M88" i="3"/>
  <c r="O88" i="3"/>
  <c r="Q88" i="3"/>
  <c r="S88" i="3"/>
  <c r="U88" i="3"/>
  <c r="W88" i="3"/>
  <c r="Y88" i="3"/>
  <c r="AA88" i="3"/>
  <c r="AC88" i="3"/>
  <c r="AE88" i="3"/>
  <c r="AG88" i="3"/>
  <c r="AI88" i="3"/>
  <c r="AK88" i="3"/>
  <c r="AM88" i="3"/>
  <c r="AO88" i="3"/>
  <c r="AQ88" i="3"/>
  <c r="AS88" i="3"/>
  <c r="G89" i="3"/>
  <c r="I89" i="3"/>
  <c r="K89" i="3"/>
  <c r="M89" i="3"/>
  <c r="O89" i="3"/>
  <c r="Q89" i="3"/>
  <c r="S89" i="3"/>
  <c r="U89" i="3"/>
  <c r="W89" i="3"/>
  <c r="Y89" i="3"/>
  <c r="AA89" i="3"/>
  <c r="AC89" i="3"/>
  <c r="AE89" i="3"/>
  <c r="AG89" i="3"/>
  <c r="AI89" i="3"/>
  <c r="AK89" i="3"/>
  <c r="AM89" i="3"/>
  <c r="AO89" i="3"/>
  <c r="AQ89" i="3"/>
  <c r="AS89" i="3"/>
  <c r="G90" i="3"/>
  <c r="I90" i="3"/>
  <c r="K90" i="3"/>
  <c r="M90" i="3"/>
  <c r="O90" i="3"/>
  <c r="Q90" i="3"/>
  <c r="S90" i="3"/>
  <c r="U90" i="3"/>
  <c r="W90" i="3"/>
  <c r="Y90" i="3"/>
  <c r="AA90" i="3"/>
  <c r="AC90" i="3"/>
  <c r="AE90" i="3"/>
  <c r="AG90" i="3"/>
  <c r="AI90" i="3"/>
  <c r="AK90" i="3"/>
  <c r="AM90" i="3"/>
  <c r="AO90" i="3"/>
  <c r="AQ90" i="3"/>
  <c r="AS90" i="3"/>
  <c r="F96" i="3"/>
  <c r="F97" i="3" s="1"/>
  <c r="F99" i="3" s="1"/>
  <c r="K18" i="6" s="1"/>
  <c r="AF8" i="6" s="1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C38" i="3"/>
  <c r="F41" i="3"/>
  <c r="F42" i="3"/>
  <c r="H40" i="3"/>
  <c r="H96" i="3"/>
  <c r="H97" i="3" s="1"/>
  <c r="H99" i="3" s="1"/>
  <c r="J96" i="3"/>
  <c r="J97" i="3" s="1"/>
  <c r="N101" i="3" s="1"/>
  <c r="K48" i="6" s="1"/>
  <c r="L96" i="3"/>
  <c r="L97" i="3" s="1"/>
  <c r="N96" i="3"/>
  <c r="N97" i="3" s="1"/>
  <c r="P96" i="3"/>
  <c r="P97" i="3" s="1"/>
  <c r="R96" i="3"/>
  <c r="R97" i="3" s="1"/>
  <c r="K24" i="6" s="1"/>
  <c r="AF14" i="6" s="1"/>
  <c r="T96" i="3"/>
  <c r="T97" i="3" s="1"/>
  <c r="V96" i="3"/>
  <c r="V97" i="3" s="1"/>
  <c r="X96" i="3"/>
  <c r="X97" i="3" s="1"/>
  <c r="X99" i="3" s="1"/>
  <c r="Z96" i="3"/>
  <c r="Z97" i="3" s="1"/>
  <c r="AB96" i="3"/>
  <c r="AB97" i="3" s="1"/>
  <c r="AD96" i="3"/>
  <c r="AD97" i="3" s="1"/>
  <c r="AF96" i="3"/>
  <c r="AF97" i="3" s="1"/>
  <c r="K31" i="6" s="1"/>
  <c r="AF21" i="6" s="1"/>
  <c r="AH96" i="3"/>
  <c r="AH97" i="3" s="1"/>
  <c r="AJ96" i="3"/>
  <c r="AJ97" i="3" s="1"/>
  <c r="AL96" i="3"/>
  <c r="AL97" i="3" s="1"/>
  <c r="AP96" i="3"/>
  <c r="AP97" i="3" s="1"/>
  <c r="AP99" i="3" s="1"/>
  <c r="AS48" i="3"/>
  <c r="AR96" i="3" s="1"/>
  <c r="AR97" i="3" s="1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G91" i="3"/>
  <c r="I91" i="3"/>
  <c r="K91" i="3"/>
  <c r="M91" i="3"/>
  <c r="O91" i="3"/>
  <c r="Q91" i="3"/>
  <c r="S91" i="3"/>
  <c r="U91" i="3"/>
  <c r="W91" i="3"/>
  <c r="Y91" i="3"/>
  <c r="AA91" i="3"/>
  <c r="AC91" i="3"/>
  <c r="AE91" i="3"/>
  <c r="AG91" i="3"/>
  <c r="AI91" i="3"/>
  <c r="AK91" i="3"/>
  <c r="AM91" i="3"/>
  <c r="AO91" i="3"/>
  <c r="AQ91" i="3"/>
  <c r="AS91" i="3"/>
  <c r="G92" i="3"/>
  <c r="I92" i="3"/>
  <c r="K92" i="3"/>
  <c r="M92" i="3"/>
  <c r="O92" i="3"/>
  <c r="Q92" i="3"/>
  <c r="S92" i="3"/>
  <c r="U92" i="3"/>
  <c r="W92" i="3"/>
  <c r="Y92" i="3"/>
  <c r="AA92" i="3"/>
  <c r="AC92" i="3"/>
  <c r="AE92" i="3"/>
  <c r="AG92" i="3"/>
  <c r="AI92" i="3"/>
  <c r="AK92" i="3"/>
  <c r="AM92" i="3"/>
  <c r="AO92" i="3"/>
  <c r="AQ92" i="3"/>
  <c r="AS92" i="3"/>
  <c r="G93" i="3"/>
  <c r="I93" i="3"/>
  <c r="K93" i="3"/>
  <c r="M93" i="3"/>
  <c r="O93" i="3"/>
  <c r="Q93" i="3"/>
  <c r="S93" i="3"/>
  <c r="U93" i="3"/>
  <c r="W93" i="3"/>
  <c r="Y93" i="3"/>
  <c r="AA93" i="3"/>
  <c r="AC93" i="3"/>
  <c r="AE93" i="3"/>
  <c r="AG93" i="3"/>
  <c r="AI93" i="3"/>
  <c r="AK93" i="3"/>
  <c r="AM93" i="3"/>
  <c r="AO93" i="3"/>
  <c r="AQ93" i="3"/>
  <c r="AS93" i="3"/>
  <c r="G94" i="3"/>
  <c r="I94" i="3"/>
  <c r="K94" i="3"/>
  <c r="M94" i="3"/>
  <c r="O94" i="3"/>
  <c r="Q94" i="3"/>
  <c r="S94" i="3"/>
  <c r="U94" i="3"/>
  <c r="W94" i="3"/>
  <c r="Y94" i="3"/>
  <c r="AT94" i="3"/>
  <c r="AW94" i="3"/>
  <c r="AA94" i="3"/>
  <c r="AC94" i="3"/>
  <c r="AE94" i="3"/>
  <c r="AG94" i="3"/>
  <c r="AI94" i="3"/>
  <c r="AK94" i="3"/>
  <c r="AM94" i="3"/>
  <c r="AO94" i="3"/>
  <c r="AQ94" i="3"/>
  <c r="AS94" i="3"/>
  <c r="AT93" i="3"/>
  <c r="AW93" i="3"/>
  <c r="AT78" i="3"/>
  <c r="AW78" i="3" s="1"/>
  <c r="AT92" i="3"/>
  <c r="AW92" i="3"/>
  <c r="AT88" i="3"/>
  <c r="AW88" i="3" s="1"/>
  <c r="AT77" i="3"/>
  <c r="AW77" i="3" s="1"/>
  <c r="AT84" i="3"/>
  <c r="AW84" i="3" s="1"/>
  <c r="AT80" i="3"/>
  <c r="AW80" i="3" s="1"/>
  <c r="AT76" i="3"/>
  <c r="AW76" i="3" s="1"/>
  <c r="AT91" i="3"/>
  <c r="AW91" i="3"/>
  <c r="AT87" i="3"/>
  <c r="AW87" i="3" s="1"/>
  <c r="AT86" i="3"/>
  <c r="AW86" i="3"/>
  <c r="AT83" i="3"/>
  <c r="AW83" i="3" s="1"/>
  <c r="AT79" i="3"/>
  <c r="AW79" i="3" s="1"/>
  <c r="AT73" i="3"/>
  <c r="AW73" i="3" s="1"/>
  <c r="AT89" i="3"/>
  <c r="AW89" i="3" s="1"/>
  <c r="AT85" i="3"/>
  <c r="AU85" i="3" s="1"/>
  <c r="AT81" i="3"/>
  <c r="AW81" i="3" s="1"/>
  <c r="AT74" i="3"/>
  <c r="AW74" i="3" s="1"/>
  <c r="AT70" i="3"/>
  <c r="AW70" i="3" s="1"/>
  <c r="AT90" i="3"/>
  <c r="AW90" i="3" s="1"/>
  <c r="AT82" i="3"/>
  <c r="AV82" i="3" s="1"/>
  <c r="AW82" i="3"/>
  <c r="AT75" i="3"/>
  <c r="AW75" i="3" s="1"/>
  <c r="AT72" i="3"/>
  <c r="AU72" i="3" s="1"/>
  <c r="AX72" i="3" s="1"/>
  <c r="AT51" i="3"/>
  <c r="AW51" i="3" s="1"/>
  <c r="AN96" i="3"/>
  <c r="AN97" i="3" s="1"/>
  <c r="AT53" i="3"/>
  <c r="AU53" i="3" s="1"/>
  <c r="AX53" i="3" s="1"/>
  <c r="AT49" i="3"/>
  <c r="AW49" i="3" s="1"/>
  <c r="AT60" i="3"/>
  <c r="AW60" i="3" s="1"/>
  <c r="AT67" i="3"/>
  <c r="AW67" i="3" s="1"/>
  <c r="AT66" i="3"/>
  <c r="AW66" i="3" s="1"/>
  <c r="AT62" i="3"/>
  <c r="AU62" i="3" s="1"/>
  <c r="AX62" i="3" s="1"/>
  <c r="AT63" i="3"/>
  <c r="AW63" i="3" s="1"/>
  <c r="AT59" i="3"/>
  <c r="AV59" i="3" s="1"/>
  <c r="AT68" i="3"/>
  <c r="AW68" i="3" s="1"/>
  <c r="AT64" i="3"/>
  <c r="AW64" i="3" s="1"/>
  <c r="AT58" i="3"/>
  <c r="AW58" i="3" s="1"/>
  <c r="AT56" i="3"/>
  <c r="AW56" i="3" s="1"/>
  <c r="AT50" i="3"/>
  <c r="AW50" i="3" s="1"/>
  <c r="AV90" i="3"/>
  <c r="AU81" i="3"/>
  <c r="AU79" i="3"/>
  <c r="AU82" i="3"/>
  <c r="AV91" i="3"/>
  <c r="AV86" i="3"/>
  <c r="AU93" i="3"/>
  <c r="AV80" i="3"/>
  <c r="AU78" i="3"/>
  <c r="AV93" i="3"/>
  <c r="AV94" i="3"/>
  <c r="AV81" i="3"/>
  <c r="AU86" i="3"/>
  <c r="AV89" i="3"/>
  <c r="AU89" i="3"/>
  <c r="AU92" i="3"/>
  <c r="AU90" i="3"/>
  <c r="AV92" i="3"/>
  <c r="AU91" i="3"/>
  <c r="AU94" i="3"/>
  <c r="AV77" i="3"/>
  <c r="AV78" i="3"/>
  <c r="F12" i="3"/>
  <c r="F12" i="6" s="1"/>
  <c r="AW49" i="5"/>
  <c r="AV49" i="5"/>
  <c r="AU49" i="5"/>
  <c r="AX49" i="5"/>
  <c r="AW50" i="5"/>
  <c r="AV50" i="5"/>
  <c r="AU50" i="5"/>
  <c r="AX50" i="5"/>
  <c r="AW51" i="5"/>
  <c r="AV51" i="5"/>
  <c r="AU51" i="5"/>
  <c r="AX51" i="5"/>
  <c r="AW52" i="5"/>
  <c r="AV52" i="5"/>
  <c r="AU52" i="5"/>
  <c r="AX52" i="5"/>
  <c r="AW53" i="5"/>
  <c r="AW54" i="5"/>
  <c r="AW55" i="5"/>
  <c r="AW56" i="5"/>
  <c r="AW57" i="5"/>
  <c r="AW58" i="5"/>
  <c r="AW59" i="5"/>
  <c r="F97" i="5"/>
  <c r="H97" i="5"/>
  <c r="J97" i="5"/>
  <c r="L97" i="5"/>
  <c r="L99" i="5"/>
  <c r="N97" i="5"/>
  <c r="P97" i="5"/>
  <c r="R97" i="5"/>
  <c r="R99" i="5"/>
  <c r="T97" i="5"/>
  <c r="T99" i="5"/>
  <c r="V97" i="5"/>
  <c r="X97" i="5"/>
  <c r="X99" i="5"/>
  <c r="Z97" i="5"/>
  <c r="Z99" i="5"/>
  <c r="AB97" i="5"/>
  <c r="AD97" i="5"/>
  <c r="AF97" i="5"/>
  <c r="AF99" i="5"/>
  <c r="AH97" i="5"/>
  <c r="AJ97" i="5"/>
  <c r="AJ99" i="5"/>
  <c r="AL97" i="5"/>
  <c r="AN97" i="5"/>
  <c r="AN99" i="5"/>
  <c r="AP97" i="5"/>
  <c r="AP99" i="5"/>
  <c r="AR97" i="5"/>
  <c r="AR99" i="5"/>
  <c r="AT48" i="5"/>
  <c r="AU53" i="5"/>
  <c r="AV53" i="5"/>
  <c r="AU54" i="5"/>
  <c r="AV54" i="5"/>
  <c r="AU55" i="5"/>
  <c r="AV55" i="5"/>
  <c r="AU56" i="5"/>
  <c r="AV56" i="5"/>
  <c r="AU57" i="5"/>
  <c r="AV57" i="5"/>
  <c r="AU58" i="5"/>
  <c r="AV58" i="5"/>
  <c r="AU59" i="5"/>
  <c r="AV59" i="5"/>
  <c r="AW60" i="5"/>
  <c r="AV60" i="5"/>
  <c r="AU60" i="5"/>
  <c r="AW61" i="5"/>
  <c r="AW62" i="5"/>
  <c r="AW63" i="5"/>
  <c r="AW64" i="5"/>
  <c r="AW65" i="5"/>
  <c r="AW66" i="5"/>
  <c r="AW67" i="5"/>
  <c r="AW68" i="5"/>
  <c r="AW69" i="5"/>
  <c r="AW70" i="5"/>
  <c r="AW71" i="5"/>
  <c r="AW72" i="5"/>
  <c r="AW73" i="5"/>
  <c r="AW74" i="5"/>
  <c r="AW75" i="5"/>
  <c r="AW76" i="5"/>
  <c r="AW77" i="5"/>
  <c r="AW78" i="5"/>
  <c r="AW79" i="5"/>
  <c r="AW80" i="5"/>
  <c r="AW81" i="5"/>
  <c r="AW82" i="5"/>
  <c r="AW83" i="5"/>
  <c r="AW84" i="5"/>
  <c r="AW85" i="5"/>
  <c r="AW86" i="5"/>
  <c r="AW87" i="5"/>
  <c r="AW88" i="5"/>
  <c r="AW89" i="5"/>
  <c r="AW90" i="5"/>
  <c r="AW91" i="5"/>
  <c r="AW92" i="5"/>
  <c r="AW93" i="5"/>
  <c r="AW94" i="5"/>
  <c r="AU61" i="5"/>
  <c r="AV61" i="5"/>
  <c r="AU62" i="5"/>
  <c r="AV62" i="5"/>
  <c r="AU63" i="5"/>
  <c r="AV63" i="5"/>
  <c r="AU64" i="5"/>
  <c r="AV64" i="5"/>
  <c r="AU65" i="5"/>
  <c r="AV65" i="5"/>
  <c r="AU66" i="5"/>
  <c r="AV66" i="5"/>
  <c r="AU67" i="5"/>
  <c r="AV67" i="5"/>
  <c r="AU68" i="5"/>
  <c r="AV68" i="5"/>
  <c r="AU69" i="5"/>
  <c r="AV69" i="5"/>
  <c r="AU70" i="5"/>
  <c r="AV70" i="5"/>
  <c r="AU71" i="5"/>
  <c r="AV71" i="5"/>
  <c r="AU72" i="5"/>
  <c r="AV72" i="5"/>
  <c r="AU73" i="5"/>
  <c r="AV73" i="5"/>
  <c r="AU74" i="5"/>
  <c r="AV74" i="5"/>
  <c r="AU75" i="5"/>
  <c r="AV75" i="5"/>
  <c r="AU76" i="5"/>
  <c r="AV76" i="5"/>
  <c r="AU77" i="5"/>
  <c r="AV77" i="5"/>
  <c r="AU78" i="5"/>
  <c r="AV78" i="5"/>
  <c r="AU79" i="5"/>
  <c r="AV79" i="5"/>
  <c r="AU80" i="5"/>
  <c r="AV80" i="5"/>
  <c r="AU81" i="5"/>
  <c r="AV81" i="5"/>
  <c r="AU82" i="5"/>
  <c r="AV82" i="5"/>
  <c r="AU83" i="5"/>
  <c r="AV83" i="5"/>
  <c r="AU84" i="5"/>
  <c r="AV84" i="5"/>
  <c r="AU85" i="5"/>
  <c r="AV85" i="5"/>
  <c r="AU86" i="5"/>
  <c r="AV86" i="5"/>
  <c r="AU87" i="5"/>
  <c r="AV87" i="5"/>
  <c r="AU88" i="5"/>
  <c r="AV88" i="5"/>
  <c r="AU89" i="5"/>
  <c r="AV89" i="5"/>
  <c r="AU90" i="5"/>
  <c r="AV90" i="5"/>
  <c r="AU91" i="5"/>
  <c r="AV91" i="5"/>
  <c r="AU92" i="5"/>
  <c r="AV92" i="5"/>
  <c r="AU93" i="5"/>
  <c r="AV93" i="5"/>
  <c r="AU94" i="5"/>
  <c r="AV94" i="5"/>
  <c r="AW49" i="4"/>
  <c r="AV49" i="4"/>
  <c r="AU49" i="4"/>
  <c r="AX49" i="4"/>
  <c r="AW50" i="4"/>
  <c r="AV50" i="4"/>
  <c r="AU50" i="4"/>
  <c r="AX50" i="4"/>
  <c r="AW51" i="4"/>
  <c r="AV51" i="4"/>
  <c r="AU51" i="4"/>
  <c r="AX51" i="4"/>
  <c r="AW52" i="4"/>
  <c r="AV52" i="4"/>
  <c r="AU52" i="4"/>
  <c r="AX52" i="4"/>
  <c r="AW53" i="4"/>
  <c r="AW54" i="4"/>
  <c r="AW55" i="4"/>
  <c r="AW56" i="4"/>
  <c r="AW57" i="4"/>
  <c r="AW58" i="4"/>
  <c r="AW59" i="4"/>
  <c r="F97" i="4"/>
  <c r="H97" i="4"/>
  <c r="J97" i="4"/>
  <c r="L97" i="4"/>
  <c r="L99" i="4"/>
  <c r="N97" i="4"/>
  <c r="P97" i="4"/>
  <c r="R97" i="4"/>
  <c r="R99" i="4"/>
  <c r="T97" i="4"/>
  <c r="T99" i="4"/>
  <c r="V97" i="4"/>
  <c r="X97" i="4"/>
  <c r="X99" i="4"/>
  <c r="Z97" i="4"/>
  <c r="Z99" i="4"/>
  <c r="AB97" i="4"/>
  <c r="AD97" i="4"/>
  <c r="AF97" i="4"/>
  <c r="AF99" i="4"/>
  <c r="AH97" i="4"/>
  <c r="AJ97" i="4"/>
  <c r="AJ99" i="4"/>
  <c r="AL97" i="4"/>
  <c r="AN97" i="4"/>
  <c r="AN99" i="4"/>
  <c r="AP97" i="4"/>
  <c r="AP99" i="4"/>
  <c r="AR97" i="4"/>
  <c r="AR99" i="4"/>
  <c r="AT48" i="4"/>
  <c r="AU53" i="4"/>
  <c r="AV53" i="4"/>
  <c r="AU54" i="4"/>
  <c r="AV54" i="4"/>
  <c r="AU55" i="4"/>
  <c r="AV55" i="4"/>
  <c r="AU56" i="4"/>
  <c r="AV56" i="4"/>
  <c r="AU57" i="4"/>
  <c r="AV57" i="4"/>
  <c r="AU58" i="4"/>
  <c r="AV58" i="4"/>
  <c r="AU59" i="4"/>
  <c r="AV59" i="4"/>
  <c r="AW60" i="4"/>
  <c r="AV60" i="4"/>
  <c r="AU60" i="4"/>
  <c r="AW61" i="4"/>
  <c r="AW62" i="4"/>
  <c r="AW63" i="4"/>
  <c r="AW64" i="4"/>
  <c r="AW65" i="4"/>
  <c r="AW66" i="4"/>
  <c r="AW67" i="4"/>
  <c r="AW68" i="4"/>
  <c r="AW69" i="4"/>
  <c r="AW70" i="4"/>
  <c r="AW71" i="4"/>
  <c r="AW72" i="4"/>
  <c r="AW73" i="4"/>
  <c r="AW74" i="4"/>
  <c r="AW75" i="4"/>
  <c r="AW76" i="4"/>
  <c r="AW77" i="4"/>
  <c r="AW78" i="4"/>
  <c r="AW79" i="4"/>
  <c r="AW80" i="4"/>
  <c r="AW81" i="4"/>
  <c r="AW82" i="4"/>
  <c r="AW83" i="4"/>
  <c r="AW84" i="4"/>
  <c r="AW85" i="4"/>
  <c r="AW86" i="4"/>
  <c r="AW87" i="4"/>
  <c r="AW88" i="4"/>
  <c r="AW89" i="4"/>
  <c r="AW90" i="4"/>
  <c r="AW91" i="4"/>
  <c r="AW92" i="4"/>
  <c r="AW93" i="4"/>
  <c r="AW94" i="4"/>
  <c r="AU61" i="4"/>
  <c r="AV61" i="4"/>
  <c r="AU62" i="4"/>
  <c r="AV62" i="4"/>
  <c r="AU63" i="4"/>
  <c r="AV63" i="4"/>
  <c r="AU64" i="4"/>
  <c r="AV64" i="4"/>
  <c r="AU65" i="4"/>
  <c r="AV65" i="4"/>
  <c r="AU66" i="4"/>
  <c r="AV66" i="4"/>
  <c r="AU67" i="4"/>
  <c r="AV67" i="4"/>
  <c r="AU68" i="4"/>
  <c r="AV68" i="4"/>
  <c r="AU69" i="4"/>
  <c r="AV69" i="4"/>
  <c r="AU70" i="4"/>
  <c r="AV70" i="4"/>
  <c r="AU71" i="4"/>
  <c r="AV71" i="4"/>
  <c r="AU72" i="4"/>
  <c r="AV72" i="4"/>
  <c r="AU73" i="4"/>
  <c r="AV73" i="4"/>
  <c r="AU74" i="4"/>
  <c r="AV74" i="4"/>
  <c r="AU75" i="4"/>
  <c r="AV75" i="4"/>
  <c r="AU76" i="4"/>
  <c r="AV76" i="4"/>
  <c r="AU77" i="4"/>
  <c r="AV77" i="4"/>
  <c r="AU78" i="4"/>
  <c r="AV78" i="4"/>
  <c r="AU79" i="4"/>
  <c r="AV79" i="4"/>
  <c r="AU80" i="4"/>
  <c r="AV80" i="4"/>
  <c r="AU81" i="4"/>
  <c r="AV81" i="4"/>
  <c r="AU82" i="4"/>
  <c r="AV82" i="4"/>
  <c r="AU83" i="4"/>
  <c r="AV83" i="4"/>
  <c r="AU84" i="4"/>
  <c r="AV84" i="4"/>
  <c r="AU85" i="4"/>
  <c r="AV85" i="4"/>
  <c r="AU86" i="4"/>
  <c r="AV86" i="4"/>
  <c r="AU87" i="4"/>
  <c r="AV87" i="4"/>
  <c r="AU88" i="4"/>
  <c r="AV88" i="4"/>
  <c r="AU89" i="4"/>
  <c r="AV89" i="4"/>
  <c r="AU90" i="4"/>
  <c r="AV90" i="4"/>
  <c r="AU91" i="4"/>
  <c r="AV91" i="4"/>
  <c r="AU92" i="4"/>
  <c r="AV92" i="4"/>
  <c r="AU93" i="4"/>
  <c r="AV93" i="4"/>
  <c r="AU94" i="4"/>
  <c r="AV94" i="4"/>
  <c r="AW48" i="5"/>
  <c r="AW97" i="5"/>
  <c r="AV48" i="5"/>
  <c r="AU48" i="5"/>
  <c r="P103" i="5"/>
  <c r="AL99" i="5"/>
  <c r="L101" i="5"/>
  <c r="AH99" i="5"/>
  <c r="N103" i="5"/>
  <c r="AD99" i="5"/>
  <c r="L103" i="5"/>
  <c r="AB99" i="5"/>
  <c r="J101" i="5"/>
  <c r="V99" i="5"/>
  <c r="H101" i="5"/>
  <c r="P99" i="5"/>
  <c r="J103" i="5"/>
  <c r="N99" i="5"/>
  <c r="N101" i="5"/>
  <c r="J99" i="5"/>
  <c r="H103" i="5"/>
  <c r="H99" i="5"/>
  <c r="F103" i="5"/>
  <c r="F101" i="5"/>
  <c r="F99" i="5"/>
  <c r="AW48" i="4"/>
  <c r="AV48" i="4"/>
  <c r="AU48" i="4"/>
  <c r="P103" i="4"/>
  <c r="AL99" i="4"/>
  <c r="L101" i="4"/>
  <c r="AH99" i="4"/>
  <c r="N103" i="4"/>
  <c r="AD99" i="4"/>
  <c r="L103" i="4"/>
  <c r="AB99" i="4"/>
  <c r="J101" i="4"/>
  <c r="V99" i="4"/>
  <c r="H101" i="4"/>
  <c r="P99" i="4"/>
  <c r="J103" i="4"/>
  <c r="N99" i="4"/>
  <c r="N101" i="4"/>
  <c r="J99" i="4"/>
  <c r="H103" i="4"/>
  <c r="H99" i="4"/>
  <c r="F103" i="4"/>
  <c r="F101" i="4"/>
  <c r="F99" i="4"/>
  <c r="AU97" i="5"/>
  <c r="C59" i="6"/>
  <c r="AX48" i="5"/>
  <c r="AU97" i="4"/>
  <c r="C58" i="6"/>
  <c r="AX48" i="4"/>
  <c r="AW97" i="4"/>
  <c r="D58" i="6"/>
  <c r="AZ48" i="4"/>
  <c r="BA48" i="4"/>
  <c r="BJ87" i="5"/>
  <c r="BJ88" i="5"/>
  <c r="BI87" i="5"/>
  <c r="BI88" i="5"/>
  <c r="BH87" i="5"/>
  <c r="BH88" i="5"/>
  <c r="AZ52" i="4"/>
  <c r="BA52" i="4"/>
  <c r="AZ51" i="4"/>
  <c r="BA51" i="4"/>
  <c r="AZ50" i="4"/>
  <c r="BA50" i="4"/>
  <c r="AZ49" i="4"/>
  <c r="BA49" i="4"/>
  <c r="BB48" i="4"/>
  <c r="E58" i="6"/>
  <c r="BJ87" i="4"/>
  <c r="BJ88" i="4"/>
  <c r="BI87" i="4"/>
  <c r="BI88" i="4"/>
  <c r="BH87" i="4"/>
  <c r="BH88" i="4"/>
  <c r="F11" i="6"/>
  <c r="D59" i="6"/>
  <c r="AZ48" i="5"/>
  <c r="BA48" i="5"/>
  <c r="AZ52" i="5"/>
  <c r="BA52" i="5"/>
  <c r="AZ51" i="5"/>
  <c r="BA51" i="5"/>
  <c r="AZ50" i="5"/>
  <c r="BA50" i="5"/>
  <c r="AZ49" i="5"/>
  <c r="BA49" i="5"/>
  <c r="BB48" i="5"/>
  <c r="E59" i="6"/>
  <c r="AV75" i="3" l="1"/>
  <c r="AU77" i="3"/>
  <c r="AV88" i="3"/>
  <c r="AV79" i="3"/>
  <c r="AU80" i="3"/>
  <c r="AU75" i="3"/>
  <c r="AW85" i="3"/>
  <c r="AU88" i="3"/>
  <c r="AV83" i="3"/>
  <c r="AV85" i="3"/>
  <c r="AV76" i="3"/>
  <c r="AU76" i="3"/>
  <c r="AT48" i="3"/>
  <c r="AW48" i="3" s="1"/>
  <c r="AU84" i="3"/>
  <c r="AV84" i="3"/>
  <c r="AV74" i="3"/>
  <c r="AV87" i="3"/>
  <c r="AU83" i="3"/>
  <c r="AU87" i="3"/>
  <c r="AU74" i="3"/>
  <c r="AU58" i="3"/>
  <c r="AX58" i="3" s="1"/>
  <c r="AU57" i="3"/>
  <c r="AX57" i="3" s="1"/>
  <c r="AU70" i="3"/>
  <c r="AX70" i="3" s="1"/>
  <c r="AU63" i="3"/>
  <c r="AX63" i="3" s="1"/>
  <c r="AW65" i="3"/>
  <c r="AW59" i="3"/>
  <c r="AU67" i="3"/>
  <c r="AX67" i="3" s="1"/>
  <c r="AU49" i="3"/>
  <c r="AX49" i="3" s="1"/>
  <c r="AV57" i="3"/>
  <c r="AV67" i="3"/>
  <c r="AV58" i="3"/>
  <c r="AV61" i="3"/>
  <c r="AW61" i="3"/>
  <c r="AU50" i="3"/>
  <c r="AX50" i="3" s="1"/>
  <c r="AV54" i="3"/>
  <c r="AV73" i="3"/>
  <c r="AU59" i="3"/>
  <c r="AX59" i="3" s="1"/>
  <c r="AV50" i="3"/>
  <c r="AV56" i="3"/>
  <c r="AU68" i="3"/>
  <c r="AX68" i="3" s="1"/>
  <c r="AU71" i="3"/>
  <c r="AX71" i="3" s="1"/>
  <c r="AU56" i="3"/>
  <c r="AX56" i="3" s="1"/>
  <c r="AV68" i="3"/>
  <c r="AU60" i="3"/>
  <c r="AX60" i="3" s="1"/>
  <c r="AU52" i="3"/>
  <c r="AX52" i="3" s="1"/>
  <c r="AV69" i="3"/>
  <c r="AV60" i="3"/>
  <c r="AU69" i="3"/>
  <c r="AX69" i="3" s="1"/>
  <c r="AV66" i="3"/>
  <c r="AU66" i="3"/>
  <c r="AX66" i="3" s="1"/>
  <c r="AU65" i="3"/>
  <c r="AX65" i="3" s="1"/>
  <c r="AV64" i="3"/>
  <c r="AU64" i="3"/>
  <c r="AX64" i="3" s="1"/>
  <c r="AV63" i="3"/>
  <c r="AW62" i="3"/>
  <c r="AV62" i="3"/>
  <c r="P99" i="3"/>
  <c r="K23" i="6"/>
  <c r="AF13" i="6" s="1"/>
  <c r="AW55" i="3"/>
  <c r="AV55" i="3"/>
  <c r="AU54" i="3"/>
  <c r="AX54" i="3" s="1"/>
  <c r="AV53" i="3"/>
  <c r="K19" i="6"/>
  <c r="AF9" i="6" s="1"/>
  <c r="AW53" i="3"/>
  <c r="K33" i="6"/>
  <c r="AF23" i="6" s="1"/>
  <c r="AJ99" i="3"/>
  <c r="K21" i="6"/>
  <c r="AF11" i="6" s="1"/>
  <c r="L99" i="3"/>
  <c r="K27" i="6"/>
  <c r="AF17" i="6" s="1"/>
  <c r="AV51" i="3"/>
  <c r="Z99" i="3"/>
  <c r="F103" i="3"/>
  <c r="K65" i="6" s="1"/>
  <c r="J99" i="3"/>
  <c r="J101" i="3"/>
  <c r="K46" i="6" s="1"/>
  <c r="R99" i="3"/>
  <c r="AV49" i="3"/>
  <c r="AB99" i="3"/>
  <c r="L103" i="3"/>
  <c r="K68" i="6" s="1"/>
  <c r="T99" i="3"/>
  <c r="H103" i="3"/>
  <c r="K66" i="6" s="1"/>
  <c r="K25" i="6"/>
  <c r="AF15" i="6" s="1"/>
  <c r="H101" i="3"/>
  <c r="K45" i="6" s="1"/>
  <c r="L101" i="3"/>
  <c r="K47" i="6" s="1"/>
  <c r="F101" i="3"/>
  <c r="K44" i="6" s="1"/>
  <c r="K34" i="6"/>
  <c r="AF24" i="6" s="1"/>
  <c r="P103" i="3"/>
  <c r="K70" i="6" s="1"/>
  <c r="AL99" i="3"/>
  <c r="AD99" i="3"/>
  <c r="K30" i="6"/>
  <c r="AF20" i="6" s="1"/>
  <c r="N103" i="3"/>
  <c r="K69" i="6" s="1"/>
  <c r="K37" i="6"/>
  <c r="AF27" i="6" s="1"/>
  <c r="AR99" i="3"/>
  <c r="J103" i="3"/>
  <c r="K67" i="6" s="1"/>
  <c r="K22" i="6"/>
  <c r="AF12" i="6" s="1"/>
  <c r="N99" i="3"/>
  <c r="K35" i="6"/>
  <c r="AF25" i="6" s="1"/>
  <c r="AN99" i="3"/>
  <c r="V99" i="3"/>
  <c r="K20" i="6"/>
  <c r="AF10" i="6" s="1"/>
  <c r="K26" i="6"/>
  <c r="AF16" i="6" s="1"/>
  <c r="K28" i="6"/>
  <c r="AF18" i="6" s="1"/>
  <c r="K32" i="6"/>
  <c r="AF22" i="6" s="1"/>
  <c r="K36" i="6"/>
  <c r="AF26" i="6" s="1"/>
  <c r="AH99" i="3"/>
  <c r="AF99" i="3"/>
  <c r="AU73" i="3"/>
  <c r="AX73" i="3" s="1"/>
  <c r="AV70" i="3"/>
  <c r="AW72" i="3"/>
  <c r="AW52" i="3"/>
  <c r="K29" i="6"/>
  <c r="AF19" i="6" s="1"/>
  <c r="AV71" i="3"/>
  <c r="AU51" i="3"/>
  <c r="AX51" i="3" s="1"/>
  <c r="AV72" i="3"/>
  <c r="AU48" i="3" l="1"/>
  <c r="AX48" i="3" s="1"/>
  <c r="BH87" i="3" s="1"/>
  <c r="AV48" i="3"/>
  <c r="AW97" i="3"/>
  <c r="AZ71" i="3" s="1"/>
  <c r="BA71" i="3" s="1"/>
  <c r="BJ87" i="3" l="1"/>
  <c r="BJ88" i="3" s="1"/>
  <c r="BI87" i="3"/>
  <c r="AH59" i="6" s="1"/>
  <c r="AU97" i="3"/>
  <c r="C57" i="6" s="1"/>
  <c r="C60" i="6" s="1"/>
  <c r="AZ67" i="3"/>
  <c r="BA67" i="3" s="1"/>
  <c r="AZ52" i="3"/>
  <c r="BA52" i="3" s="1"/>
  <c r="AZ56" i="3"/>
  <c r="BA56" i="3" s="1"/>
  <c r="AZ63" i="3"/>
  <c r="BA63" i="3" s="1"/>
  <c r="AZ57" i="3"/>
  <c r="BA57" i="3" s="1"/>
  <c r="AZ68" i="3"/>
  <c r="BA68" i="3" s="1"/>
  <c r="D57" i="6"/>
  <c r="D60" i="6" s="1"/>
  <c r="AZ61" i="3"/>
  <c r="BA61" i="3" s="1"/>
  <c r="AZ51" i="3"/>
  <c r="BA51" i="3" s="1"/>
  <c r="AZ49" i="3"/>
  <c r="BA49" i="3" s="1"/>
  <c r="AZ53" i="3"/>
  <c r="BA53" i="3" s="1"/>
  <c r="AZ59" i="3"/>
  <c r="BA59" i="3" s="1"/>
  <c r="AZ64" i="3"/>
  <c r="BA64" i="3" s="1"/>
  <c r="AZ69" i="3"/>
  <c r="BA69" i="3" s="1"/>
  <c r="AZ48" i="3"/>
  <c r="BA48" i="3" s="1"/>
  <c r="AZ55" i="3"/>
  <c r="BA55" i="3" s="1"/>
  <c r="AZ60" i="3"/>
  <c r="BA60" i="3" s="1"/>
  <c r="AZ65" i="3"/>
  <c r="BA65" i="3" s="1"/>
  <c r="AZ72" i="3"/>
  <c r="BA72" i="3" s="1"/>
  <c r="AZ73" i="3"/>
  <c r="BA73" i="3" s="1"/>
  <c r="AZ50" i="3"/>
  <c r="BA50" i="3" s="1"/>
  <c r="AZ54" i="3"/>
  <c r="BA54" i="3" s="1"/>
  <c r="AZ58" i="3"/>
  <c r="BA58" i="3" s="1"/>
  <c r="AZ62" i="3"/>
  <c r="BA62" i="3" s="1"/>
  <c r="AZ66" i="3"/>
  <c r="BA66" i="3" s="1"/>
  <c r="AZ70" i="3"/>
  <c r="BA70" i="3" s="1"/>
  <c r="BH88" i="3"/>
  <c r="AG59" i="6"/>
  <c r="AI59" i="6" l="1"/>
  <c r="AJ59" i="6" s="1"/>
  <c r="BI88" i="3"/>
  <c r="BB48" i="3"/>
  <c r="E57" i="6" s="1"/>
  <c r="AI60" i="6" l="1"/>
  <c r="AH60" i="6"/>
  <c r="AG60" i="6"/>
</calcChain>
</file>

<file path=xl/comments1.xml><?xml version="1.0" encoding="utf-8"?>
<comments xmlns="http://schemas.openxmlformats.org/spreadsheetml/2006/main">
  <authors>
    <author>HP</author>
    <author>Ebarria</author>
  </authors>
  <commentList>
    <comment ref="AT44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U44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AV44" authorId="1">
      <text>
        <r>
          <rPr>
            <b/>
            <sz val="9"/>
            <color indexed="81"/>
            <rFont val="Tahoma"/>
            <family val="2"/>
          </rPr>
          <t xml:space="preserve">
Puntaje homologable SIMCE</t>
        </r>
      </text>
    </comment>
    <comment ref="AW44" authorId="0">
      <text>
        <r>
          <rPr>
            <b/>
            <sz val="8"/>
            <color indexed="81"/>
            <rFont val="Tahoma"/>
            <family val="2"/>
          </rPr>
          <t>Nota de cada alumno(a) al 60 % de exigencia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X44" authorId="0">
      <text>
        <r>
          <rPr>
            <b/>
            <sz val="8"/>
            <color indexed="81"/>
            <rFont val="Tahoma"/>
            <family val="2"/>
          </rPr>
          <t>Nivel alcanzado por cada alumno(a), según % de cortes establecidos por Provincial Educación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HP</author>
    <author>Ebarria</author>
  </authors>
  <commentList>
    <comment ref="AT44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U44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AV44" authorId="1">
      <text>
        <r>
          <rPr>
            <b/>
            <sz val="9"/>
            <color indexed="81"/>
            <rFont val="Tahoma"/>
            <family val="2"/>
          </rPr>
          <t xml:space="preserve">
Puntaje homologable SIMCE</t>
        </r>
      </text>
    </comment>
    <comment ref="AW44" authorId="0">
      <text>
        <r>
          <rPr>
            <b/>
            <sz val="8"/>
            <color indexed="81"/>
            <rFont val="Tahoma"/>
            <family val="2"/>
          </rPr>
          <t>Nota de cada alumno(a) al 60 % de exigencia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X44" authorId="0">
      <text>
        <r>
          <rPr>
            <b/>
            <sz val="8"/>
            <color indexed="81"/>
            <rFont val="Tahoma"/>
            <family val="2"/>
          </rPr>
          <t>Nivel alcanzado por cada alumno(a), según % de cortes establecidos por Provincial Educación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HP</author>
    <author>Ebarria</author>
  </authors>
  <commentList>
    <comment ref="AT44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U44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AV44" authorId="1">
      <text>
        <r>
          <rPr>
            <b/>
            <sz val="9"/>
            <color indexed="81"/>
            <rFont val="Tahoma"/>
            <family val="2"/>
          </rPr>
          <t xml:space="preserve">
Puntaje homologable SIMCE</t>
        </r>
      </text>
    </comment>
    <comment ref="AW44" authorId="0">
      <text>
        <r>
          <rPr>
            <b/>
            <sz val="8"/>
            <color indexed="81"/>
            <rFont val="Tahoma"/>
            <family val="2"/>
          </rPr>
          <t>Nota de cada alumno(a) al 60 % de exigencia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X44" authorId="0">
      <text>
        <r>
          <rPr>
            <b/>
            <sz val="8"/>
            <color indexed="81"/>
            <rFont val="Tahoma"/>
            <family val="2"/>
          </rPr>
          <t>Nivel alcanzado por cada alumno(a), según % de cortes establecidos por Provincial Educación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<sst xmlns="http://schemas.openxmlformats.org/spreadsheetml/2006/main" count="533" uniqueCount="172">
  <si>
    <t>A</t>
  </si>
  <si>
    <t>Curso</t>
  </si>
  <si>
    <t>Pgtas.</t>
  </si>
  <si>
    <t>Sumatoria puntaje</t>
  </si>
  <si>
    <t>P</t>
  </si>
  <si>
    <t>Prom</t>
  </si>
  <si>
    <t>Fecha</t>
  </si>
  <si>
    <t>Puntaje Ideal</t>
  </si>
  <si>
    <t>Nº</t>
  </si>
  <si>
    <t>Nº de alumnos presentes</t>
  </si>
  <si>
    <t>Puntaje corte nota 4,0</t>
  </si>
  <si>
    <t>Nª de alumnos del curso</t>
  </si>
  <si>
    <t>Identificación del Alumno</t>
  </si>
  <si>
    <t>Indicadores</t>
  </si>
  <si>
    <t>PJE</t>
  </si>
  <si>
    <t>Nª de alummos ausentes</t>
  </si>
  <si>
    <t>Nivel</t>
  </si>
  <si>
    <t>Escuela</t>
  </si>
  <si>
    <t>Nota</t>
  </si>
  <si>
    <t>Prom %</t>
  </si>
  <si>
    <t>Total</t>
  </si>
  <si>
    <t>Puntaje Obtenido por item</t>
  </si>
  <si>
    <t>RBD</t>
  </si>
  <si>
    <t>EQUIPO DE MEDICION, UNIDAD SEP DEM PTO. MONTT</t>
  </si>
  <si>
    <t>equipo.medicion.sep@gmail.com</t>
  </si>
  <si>
    <t>Estado: Presente (p o P) Ausente (a o A)</t>
  </si>
  <si>
    <t>TOTAL PJE</t>
  </si>
  <si>
    <t>% LOGRO</t>
  </si>
  <si>
    <t>Porcentaje de logro del grupo de curso por objetivo de aprendizaje</t>
  </si>
  <si>
    <t>Objetivos de aprendizaje</t>
  </si>
  <si>
    <t>Clave</t>
  </si>
  <si>
    <t>B</t>
  </si>
  <si>
    <t>C</t>
  </si>
  <si>
    <t>D</t>
  </si>
  <si>
    <t>Habilidades</t>
  </si>
  <si>
    <t>Porcentaje de logro del grupo de curso por habilidades</t>
  </si>
  <si>
    <t>Homologación Ptje. SIMCE</t>
  </si>
  <si>
    <t>Porcentaje de logro del grupo de curso por indicadores</t>
  </si>
  <si>
    <t>Porcentaje de logro del grupo de curso por pregunta</t>
  </si>
  <si>
    <t>Conocimiento</t>
  </si>
  <si>
    <t>Análisis</t>
  </si>
  <si>
    <t>Aplicación</t>
  </si>
  <si>
    <t>Síntesis</t>
  </si>
  <si>
    <t>2) Análisis</t>
  </si>
  <si>
    <t>1) Determina el tipo de narrador de la historia, de acuerdo con el grado de conocimiento.</t>
  </si>
  <si>
    <t>2) Organiza cronológicamente los acontecimientos de la narración.</t>
  </si>
  <si>
    <t>3) Reconoce el significado de una   palabra ,  a través  de claves contextuales.</t>
  </si>
  <si>
    <t>4) Reconoce información implícita en el texto leído.</t>
  </si>
  <si>
    <t>5) Demuestra dominio del concepto de “atmósfera” como elemento  narrativo.</t>
  </si>
  <si>
    <t>6) Clasifica el texto leído dentro de una  tipología textual.</t>
  </si>
  <si>
    <t>7) Reconocen información explícita en el texto.</t>
  </si>
  <si>
    <t>8) Distingue  función del lenguaje predominante en un texto: referencial</t>
  </si>
  <si>
    <t>9) Reconoce subgénero literario  : la comedia.</t>
  </si>
  <si>
    <t>10) Desprende información implícita en el texto leído.</t>
  </si>
  <si>
    <t>11) Interpreta el sentido de una expresión, dentro de un contexto literario.</t>
  </si>
  <si>
    <t xml:space="preserve">12) Relaciona función del lenguaje con género literario. </t>
  </si>
  <si>
    <t>13) Evalúa la forma de actuar de un personaje del texto leído.</t>
  </si>
  <si>
    <t>14) Extrae información implícita.</t>
  </si>
  <si>
    <t>15) Reconoce destinatario de un poema.</t>
  </si>
  <si>
    <t>16) Reconoce información explícita en un texto poético.</t>
  </si>
  <si>
    <t>17) Determina tema del texto poético leído.</t>
  </si>
  <si>
    <t>18) Determina el significado de un vocablo, dentro de un contexto poético.</t>
  </si>
  <si>
    <t>19) Interpreta el sentido de una expresión de acuerdo con el contexto poético, en que se encuentra.</t>
  </si>
  <si>
    <t>20) Reconoce una figura literaria simple</t>
  </si>
  <si>
    <t>Compresión</t>
  </si>
  <si>
    <t>Evaluación</t>
  </si>
  <si>
    <t>1) Analizar e interpretar textos narrativos, considerando:• Ambiente  físico y sicológico.</t>
  </si>
  <si>
    <t>2) Utilizar estrategias de comprensión antes, durante y después de la lectura de textos no literarios, tales como:
• Definir propósito de la lectura 
• Clasificar y categorizar información.</t>
  </si>
  <si>
    <t>2) Utilizar estrategias de comprensión antes, durante y después de la lectura de textos no literarios, tales como:
• Localizar información.</t>
  </si>
  <si>
    <t>2) Utilizar estrategias de comprensión antes, durante y después de la lectura de textos no literarios, tales como:
• Propósito del texto.
• Función del lenguaje predominante.</t>
  </si>
  <si>
    <t>5) Utilizar un vocabulario preciso y un registro de habla adecuados al contexto formal.</t>
  </si>
  <si>
    <t>3) Interpretar un texto dramático leído, considerando:
• Características  de la Tragedia y de la Comedia</t>
  </si>
  <si>
    <t>3) Interpretar un texto dramático leído, considerando:
• Personajes y acciones
• Problemáticas presentadas
• Ideas, valores, sentimientos
• Conflicto central.</t>
  </si>
  <si>
    <t>3) Interpretar un texto dramático leído, considerando:
• Elementos de fondo y forma.</t>
  </si>
  <si>
    <t xml:space="preserve">4) Analizar e interpretar  diferentes aspectos  de forma y fondo de los textos poéticos:
• Hablante lírico
• Temas recurrentes.
</t>
  </si>
  <si>
    <t>4) Analizar e interpretar  diferentes aspectos  de forma y fondo de los textos poéticos:
• Hablante lírico
• Temas recurrentes.</t>
  </si>
  <si>
    <t>4) Interpretar el lenguaje figurado en textos literarios considerando:
•  idea global del poema.</t>
  </si>
  <si>
    <t>4) Interpretar y evaluar  el lenguaje figurado en textos literarios considerando:
• El significado connotativo de palabras y expresiones  usadas por un hablante en un poema para expresar diversas cosas.</t>
  </si>
  <si>
    <t>4) Analizar e interpretar  diferentes aspectos  de forma y fondo de los textos poéticos:
• Figuras literarias.</t>
  </si>
  <si>
    <t>1) Compresión</t>
  </si>
  <si>
    <t>3) Aplicación</t>
  </si>
  <si>
    <t>4) Conocimiento</t>
  </si>
  <si>
    <t>5) Evaluación</t>
  </si>
  <si>
    <t>6) Síntesis</t>
  </si>
  <si>
    <t>8avo. Básico A</t>
  </si>
  <si>
    <t>OCTAVO AÑO BÁSICO</t>
  </si>
  <si>
    <t>1)  Analizar e interpretar textos narrativos, considerando: • tipo de narrador: dentro o fuera del relato, grado de conocimiento.</t>
  </si>
  <si>
    <t xml:space="preserve">1)  Analizar diferentes aspectos de una narración, considerando: • Espacios y tiempos </t>
  </si>
  <si>
    <t>1)  Analizar e interpretar textos narrativos, considerando: • personajes: formas de expresarse e intenciones</t>
  </si>
  <si>
    <r>
      <rPr>
        <b/>
        <sz val="10"/>
        <color indexed="30"/>
        <rFont val="Arial"/>
        <family val="2"/>
      </rPr>
      <t xml:space="preserve">Nº y % Als. en nivel INICIAL </t>
    </r>
    <r>
      <rPr>
        <b/>
        <sz val="10"/>
        <color indexed="17"/>
        <rFont val="Arial"/>
        <family val="2"/>
      </rPr>
      <t>(0-49)</t>
    </r>
  </si>
  <si>
    <r>
      <rPr>
        <b/>
        <sz val="10"/>
        <color indexed="30"/>
        <rFont val="Arial"/>
        <family val="2"/>
      </rPr>
      <t xml:space="preserve">Nº y % Als.   en Nivel                                          INTERMEDIO </t>
    </r>
    <r>
      <rPr>
        <b/>
        <sz val="10"/>
        <color indexed="17"/>
        <rFont val="Arial"/>
        <family val="2"/>
      </rPr>
      <t>(50-79)</t>
    </r>
  </si>
  <si>
    <r>
      <rPr>
        <b/>
        <sz val="10"/>
        <color indexed="30"/>
        <rFont val="Arial"/>
        <family val="2"/>
      </rPr>
      <t xml:space="preserve">Nº y % Als.   en Nivel  ADECUADO </t>
    </r>
    <r>
      <rPr>
        <b/>
        <sz val="10"/>
        <color indexed="9"/>
        <rFont val="Arial"/>
        <family val="2"/>
      </rPr>
      <t xml:space="preserve">   </t>
    </r>
    <r>
      <rPr>
        <b/>
        <sz val="10"/>
        <color indexed="17"/>
        <rFont val="Arial"/>
        <family val="2"/>
      </rPr>
      <t>(80-100)</t>
    </r>
  </si>
  <si>
    <t>Vaciado de resultados Prueba de Diagnóstico, Lenguaje 8º básico A, año 2015</t>
  </si>
  <si>
    <t>dif</t>
  </si>
  <si>
    <t>cuadr.</t>
  </si>
  <si>
    <t>suma</t>
  </si>
  <si>
    <t>Vaciado de resultados Prueba de Diagnóstico, Lenguaje 8º básico B, año 2015</t>
  </si>
  <si>
    <t>8avo. Básico B</t>
  </si>
  <si>
    <t>Vaciado de resultados Prueba de Diagnóstico, Lenguaje 8º básico C, año 2015</t>
  </si>
  <si>
    <t>8avo. Básico C</t>
  </si>
  <si>
    <t>Establecimiento</t>
  </si>
  <si>
    <t>Nº pregunta</t>
  </si>
  <si>
    <t>Promedio</t>
  </si>
  <si>
    <t>Total Alumnos de los cursos (matrícula real)</t>
  </si>
  <si>
    <t>Total Alumnos presentes</t>
  </si>
  <si>
    <t xml:space="preserve"> </t>
  </si>
  <si>
    <t>Objetivos de Aprendizaje</t>
  </si>
  <si>
    <t>Nº Als. Nvl. INICIAL (0 - 49%)</t>
  </si>
  <si>
    <t>Nº Als. Nvl. INTERMEDIO (50 - 79%)</t>
  </si>
  <si>
    <t>Nº Als. Nvl. AVANZADO  (80 - 100%)</t>
  </si>
  <si>
    <t>RENDIMIENTO POR CURSO</t>
  </si>
  <si>
    <t>Nº y % Als. Nvl. INICIAL (0 - 49%)</t>
  </si>
  <si>
    <t>Nº y % Als. Nvl. INTERMEDIO  (50 - 79%)</t>
  </si>
  <si>
    <t>Nº y Als. Nvl. AVANZADO  (80 - 100%)</t>
  </si>
  <si>
    <t>CURSO</t>
  </si>
  <si>
    <t>PROMEDIO % LOGRO</t>
  </si>
  <si>
    <t>PROMEDIO NOTA</t>
  </si>
  <si>
    <t>DESVIACION ESTANDAR DE NOTAS</t>
  </si>
  <si>
    <t>HABILIDADES</t>
  </si>
  <si>
    <t>INFORME GLOBAL, DIAGNÓSTICO LENGUAJE,  OCTAVO BÁSICO 2015</t>
  </si>
  <si>
    <t>PROMEDIO POR INDICADORES, DIAGNÓSTICO OCTAVO BASICO AÑO 2015</t>
  </si>
  <si>
    <t>PROMEDIO POR OBJETIVOS DE APRENDIZAJE, DIAGNÓSTICO OCTAVO BASICO AÑO 2015</t>
  </si>
  <si>
    <t>8º A</t>
  </si>
  <si>
    <t>8º B</t>
  </si>
  <si>
    <t>8ºC</t>
  </si>
  <si>
    <t>PROMEDIO POR HABILIDADES, DIAGNÓSTICO OCTAVO BASICO, AÑO 2015</t>
  </si>
  <si>
    <t>% logro por preguntas, 8vos. Básicos</t>
  </si>
  <si>
    <t>2) Utilizar estrategias de comprensión antes, durante y después de la lectura de textos no literarios.</t>
  </si>
  <si>
    <t>1)  Analizar e interpretar textos narrativos.</t>
  </si>
  <si>
    <t>3) Interpretar un texto dramático leído.</t>
  </si>
  <si>
    <t>4) Analizar e interpretar  diferentes aspectos  de forma y fondo de los textos poéticos.</t>
  </si>
  <si>
    <t>1, 2, 4 y 5</t>
  </si>
  <si>
    <t>6, 7 y 8</t>
  </si>
  <si>
    <t>9, 10, 11, 12, 13 y 14</t>
  </si>
  <si>
    <t>15, 16, 17, 18, 19 y 20</t>
  </si>
  <si>
    <t>1, 3, 4, 7, 10, 11, 14, 15, 16, 18 y 20</t>
  </si>
  <si>
    <t>2, 8, 9 y 19</t>
  </si>
  <si>
    <t>5 y 6</t>
  </si>
  <si>
    <t>22686-6</t>
  </si>
  <si>
    <t>ESCUELA LAS CAMELIAS</t>
  </si>
  <si>
    <t>EQUIPO DE MEDICION, LAS CAMELIAS</t>
  </si>
  <si>
    <t>MARZO</t>
  </si>
  <si>
    <t>ABURTO BARRÍA CARLOS ALFONSO</t>
  </si>
  <si>
    <t>CANOUBRA BARRA FRANCISCA BELÉN</t>
  </si>
  <si>
    <t>CÁRDENAS TÉLLEZ CARLOS FERNANDO</t>
  </si>
  <si>
    <t>COMPAY VALLE SAMUEL JESÚS</t>
  </si>
  <si>
    <t>FERNÁNDEZ BOHLE JOSUE GABRIEL</t>
  </si>
  <si>
    <t>FUENTES DÍAZ MARÍA FERNANDA</t>
  </si>
  <si>
    <t>GALINDO GALLARDO KEILA BELÉN</t>
  </si>
  <si>
    <t>GONZÁLEZ SOTO ARTURO CÉSAR</t>
  </si>
  <si>
    <t>HERNÁNDEZ OYARZÚN ROXANA ALEJANDRA</t>
  </si>
  <si>
    <t>HIDALGO GALINDO CRISTÓBAL ALEJANDRO</t>
  </si>
  <si>
    <t>KEIM CÁRDENAS ANDREA MILLARAY</t>
  </si>
  <si>
    <t>LAFUENTE QUEZADA MARÍA FERNANDA</t>
  </si>
  <si>
    <t>MALDONADO CÁRDENAS YELANDRI NOELIA</t>
  </si>
  <si>
    <t>MAYORGA GONZÁLEZ BÁRBARA CAROLINA</t>
  </si>
  <si>
    <t>MAYORGA GONZÁLEZ JACQUELINE CONSTANZA</t>
  </si>
  <si>
    <t>MERCADO MATOS PAMELA LEONARDA</t>
  </si>
  <si>
    <t>MOLINA LÓPEZ BÉLEN ANDREA</t>
  </si>
  <si>
    <t>OJEDA GADALETA IGNACIO ANDRÉS</t>
  </si>
  <si>
    <t>OJEDA ULLOA FELIPE IGNACIO</t>
  </si>
  <si>
    <t>OLIVARES VICENCIO ANABELEN</t>
  </si>
  <si>
    <t>PAILLACAR PAILLACAR RAQUEL EDITH</t>
  </si>
  <si>
    <t>PONS MANSILLA GABRIELA CONSUELO</t>
  </si>
  <si>
    <t>RUBILAR ALVEAL DANIELA ALMENDRA</t>
  </si>
  <si>
    <t>SANTANA JAQUES JISELLA JASMÍN</t>
  </si>
  <si>
    <t>TAPIA ALMONACID MARTÍN QUINTO DE JESÚS</t>
  </si>
  <si>
    <t>ULLOA GUZMÁN DIEGO ENRIQUE</t>
  </si>
  <si>
    <t>URIBE FLORES GABRIELA SOLEDAD</t>
  </si>
  <si>
    <t>VALENZUELA FARÍAS CONSTANZA NAYELIE</t>
  </si>
  <si>
    <t>VILLARROEL HERNÁNDEZ TAMARA YASMÍN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</si>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</sst>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7" x14ac:knownFonts="1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18"/>
      <name val="Arial"/>
      <family val="2"/>
    </font>
    <font>
      <u/>
      <sz val="11"/>
      <color indexed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4"/>
      <name val="Arial"/>
      <family val="2"/>
    </font>
    <font>
      <b/>
      <sz val="8"/>
      <color indexed="9"/>
      <name val="Arial"/>
      <family val="2"/>
    </font>
    <font>
      <sz val="10"/>
      <color indexed="15"/>
      <name val="Arial"/>
      <family val="2"/>
    </font>
    <font>
      <sz val="10"/>
      <name val="Arial"/>
      <family val="2"/>
    </font>
    <font>
      <sz val="8"/>
      <color indexed="15"/>
      <name val="Arial"/>
      <family val="2"/>
    </font>
    <font>
      <b/>
      <sz val="9"/>
      <color indexed="9"/>
      <name val="Arial"/>
      <family val="2"/>
    </font>
    <font>
      <b/>
      <sz val="10"/>
      <color indexed="14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  <font>
      <b/>
      <sz val="9"/>
      <color indexed="81"/>
      <name val="Tahoma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3"/>
      <color indexed="9"/>
      <name val="Arial"/>
      <family val="2"/>
    </font>
    <font>
      <sz val="13"/>
      <color indexed="9"/>
      <name val="Arial"/>
      <family val="2"/>
    </font>
    <font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Arial"/>
      <family val="2"/>
    </font>
    <font>
      <sz val="9"/>
      <color rgb="FF0070C0"/>
      <name val="Arial"/>
      <family val="2"/>
    </font>
    <font>
      <sz val="9"/>
      <color rgb="FF00B050"/>
      <name val="Arial"/>
      <family val="2"/>
    </font>
    <font>
      <b/>
      <sz val="10"/>
      <color theme="1"/>
      <name val="Arial"/>
      <family val="2"/>
    </font>
    <font>
      <sz val="9"/>
      <color rgb="FF7030A0"/>
      <name val="Arial"/>
      <family val="2"/>
    </font>
    <font>
      <b/>
      <sz val="16"/>
      <color theme="1"/>
      <name val="Calibri"/>
      <family val="2"/>
    </font>
    <font>
      <b/>
      <sz val="13"/>
      <color theme="1"/>
      <name val="Arial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>
      <alignment vertical="center"/>
    </xf>
  </cellStyleXfs>
  <cellXfs count="387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0" fontId="1" fillId="2" borderId="3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1" fontId="2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center"/>
    </xf>
    <xf numFmtId="0" fontId="2" fillId="4" borderId="3" xfId="0" applyNumberFormat="1" applyFont="1" applyFill="1" applyBorder="1" applyAlignment="1">
      <alignment horizontal="center"/>
    </xf>
    <xf numFmtId="1" fontId="2" fillId="4" borderId="3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0" fontId="1" fillId="5" borderId="3" xfId="0" applyNumberFormat="1" applyFont="1" applyFill="1" applyBorder="1" applyAlignment="1">
      <alignment horizontal="center" vertical="distributed" wrapText="1"/>
    </xf>
    <xf numFmtId="0" fontId="0" fillId="0" borderId="0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6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/>
    </xf>
    <xf numFmtId="0" fontId="7" fillId="0" borderId="0" xfId="1" applyFont="1" applyAlignment="1" applyProtection="1">
      <alignment horizontal="center"/>
    </xf>
    <xf numFmtId="0" fontId="1" fillId="3" borderId="9" xfId="0" applyNumberFormat="1" applyFont="1" applyFill="1" applyBorder="1" applyAlignment="1">
      <alignment horizontal="center" vertical="distributed" wrapText="1"/>
    </xf>
    <xf numFmtId="0" fontId="10" fillId="0" borderId="0" xfId="0" applyFont="1">
      <alignment vertical="center"/>
    </xf>
    <xf numFmtId="0" fontId="11" fillId="0" borderId="0" xfId="0" applyNumberFormat="1" applyFont="1" applyFill="1" applyAlignment="1">
      <alignment horizontal="center"/>
    </xf>
    <xf numFmtId="0" fontId="4" fillId="0" borderId="1" xfId="0" applyNumberFormat="1" applyFont="1" applyFill="1" applyBorder="1" applyAlignment="1">
      <alignment wrapText="1"/>
    </xf>
    <xf numFmtId="0" fontId="4" fillId="0" borderId="6" xfId="0" applyNumberFormat="1" applyFont="1" applyFill="1" applyBorder="1" applyAlignment="1">
      <alignment wrapText="1"/>
    </xf>
    <xf numFmtId="0" fontId="4" fillId="0" borderId="0" xfId="0" applyFont="1">
      <alignment vertical="center"/>
    </xf>
    <xf numFmtId="0" fontId="3" fillId="0" borderId="5" xfId="0" applyNumberFormat="1" applyFont="1" applyFill="1" applyBorder="1" applyAlignment="1">
      <alignment horizontal="center"/>
    </xf>
    <xf numFmtId="0" fontId="3" fillId="3" borderId="3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>
      <alignment wrapText="1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12" fillId="0" borderId="6" xfId="0" applyNumberFormat="1" applyFont="1" applyFill="1" applyBorder="1" applyAlignment="1">
      <alignment horizontal="center" wrapText="1"/>
    </xf>
    <xf numFmtId="0" fontId="14" fillId="0" borderId="6" xfId="0" applyNumberFormat="1" applyFont="1" applyFill="1" applyBorder="1" applyAlignment="1">
      <alignment horizontal="left" wrapText="1"/>
    </xf>
    <xf numFmtId="0" fontId="14" fillId="0" borderId="0" xfId="0" applyNumberFormat="1" applyFont="1" applyFill="1" applyBorder="1" applyAlignment="1">
      <alignment horizontal="left" wrapTex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" fillId="2" borderId="8" xfId="0" applyNumberFormat="1" applyFont="1" applyFill="1" applyBorder="1" applyAlignment="1"/>
    <xf numFmtId="0" fontId="13" fillId="0" borderId="3" xfId="0" applyNumberFormat="1" applyFont="1" applyFill="1" applyBorder="1" applyAlignment="1">
      <alignment horizontal="center" vertical="distributed" wrapText="1"/>
    </xf>
    <xf numFmtId="0" fontId="13" fillId="0" borderId="3" xfId="0" applyNumberFormat="1" applyFont="1" applyFill="1" applyBorder="1" applyAlignment="1">
      <alignment horizontal="center" vertical="distributed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Border="1">
      <alignment vertical="center"/>
    </xf>
    <xf numFmtId="164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center" wrapText="1"/>
    </xf>
    <xf numFmtId="0" fontId="15" fillId="5" borderId="3" xfId="0" applyNumberFormat="1" applyFont="1" applyFill="1" applyBorder="1" applyAlignment="1">
      <alignment horizontal="center" vertical="distributed" wrapText="1"/>
    </xf>
    <xf numFmtId="0" fontId="16" fillId="0" borderId="5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/>
    <xf numFmtId="0" fontId="11" fillId="3" borderId="9" xfId="0" applyNumberFormat="1" applyFont="1" applyFill="1" applyBorder="1" applyAlignment="1">
      <alignment horizontal="center" vertical="distributed" wrapText="1"/>
    </xf>
    <xf numFmtId="0" fontId="0" fillId="0" borderId="2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1" fontId="3" fillId="0" borderId="3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vertical="distributed"/>
    </xf>
    <xf numFmtId="0" fontId="35" fillId="0" borderId="0" xfId="0" applyNumberFormat="1" applyFont="1" applyFill="1" applyBorder="1" applyAlignment="1">
      <alignment wrapText="1"/>
    </xf>
    <xf numFmtId="0" fontId="36" fillId="0" borderId="0" xfId="0" applyFont="1">
      <alignment vertical="center"/>
    </xf>
    <xf numFmtId="1" fontId="0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0" fillId="0" borderId="1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/>
    </xf>
    <xf numFmtId="0" fontId="0" fillId="0" borderId="0" xfId="0" applyFill="1">
      <alignment vertical="center"/>
    </xf>
    <xf numFmtId="0" fontId="12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distributed" wrapText="1"/>
    </xf>
    <xf numFmtId="0" fontId="0" fillId="0" borderId="0" xfId="0" applyFill="1" applyBorder="1">
      <alignment vertical="center"/>
    </xf>
    <xf numFmtId="0" fontId="36" fillId="0" borderId="0" xfId="0" applyNumberFormat="1" applyFont="1" applyFill="1" applyBorder="1" applyAlignment="1">
      <alignment horizontal="center" wrapText="1"/>
    </xf>
    <xf numFmtId="0" fontId="18" fillId="0" borderId="3" xfId="0" applyNumberFormat="1" applyFont="1" applyFill="1" applyBorder="1" applyAlignment="1" applyProtection="1">
      <alignment horizontal="center"/>
      <protection locked="0"/>
    </xf>
    <xf numFmtId="0" fontId="18" fillId="0" borderId="3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>
      <alignment wrapText="1"/>
    </xf>
    <xf numFmtId="164" fontId="37" fillId="0" borderId="3" xfId="0" applyNumberFormat="1" applyFont="1" applyFill="1" applyBorder="1" applyAlignment="1">
      <alignment horizontal="center"/>
    </xf>
    <xf numFmtId="164" fontId="38" fillId="0" borderId="3" xfId="0" applyNumberFormat="1" applyFont="1" applyFill="1" applyBorder="1" applyAlignment="1">
      <alignment horizontal="center"/>
    </xf>
    <xf numFmtId="0" fontId="36" fillId="0" borderId="1" xfId="0" applyNumberFormat="1" applyFont="1" applyFill="1" applyBorder="1" applyAlignment="1">
      <alignment horizontal="center" wrapText="1"/>
    </xf>
    <xf numFmtId="0" fontId="39" fillId="0" borderId="0" xfId="0" applyNumberFormat="1" applyFont="1" applyFill="1" applyBorder="1" applyAlignment="1">
      <alignment wrapText="1"/>
    </xf>
    <xf numFmtId="0" fontId="3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 wrapText="1"/>
    </xf>
    <xf numFmtId="0" fontId="0" fillId="0" borderId="6" xfId="0" applyNumberFormat="1" applyFont="1" applyFill="1" applyBorder="1" applyAlignment="1">
      <alignment horizontal="left" vertical="distributed" wrapText="1"/>
    </xf>
    <xf numFmtId="0" fontId="0" fillId="0" borderId="0" xfId="0" applyNumberFormat="1" applyFont="1" applyFill="1" applyBorder="1" applyAlignment="1">
      <alignment horizontal="left" vertical="distributed" wrapText="1"/>
    </xf>
    <xf numFmtId="0" fontId="0" fillId="0" borderId="1" xfId="0" applyNumberFormat="1" applyFont="1" applyFill="1" applyBorder="1" applyAlignment="1">
      <alignment horizontal="left" vertical="distributed" wrapText="1"/>
    </xf>
    <xf numFmtId="0" fontId="0" fillId="0" borderId="8" xfId="0" applyNumberFormat="1" applyFont="1" applyFill="1" applyBorder="1" applyAlignment="1">
      <alignment horizontal="left" wrapText="1"/>
    </xf>
    <xf numFmtId="0" fontId="0" fillId="0" borderId="6" xfId="0" applyNumberFormat="1" applyFont="1" applyFill="1" applyBorder="1" applyAlignment="1">
      <alignment horizontal="left" wrapText="1"/>
    </xf>
    <xf numFmtId="0" fontId="36" fillId="0" borderId="0" xfId="0" applyFont="1" applyBorder="1">
      <alignment vertical="center"/>
    </xf>
    <xf numFmtId="1" fontId="40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8" xfId="0" applyNumberFormat="1" applyFont="1" applyFill="1" applyBorder="1" applyAlignment="1">
      <alignment horizontal="center" wrapText="1"/>
    </xf>
    <xf numFmtId="0" fontId="39" fillId="0" borderId="8" xfId="0" applyNumberFormat="1" applyFont="1" applyFill="1" applyBorder="1" applyAlignment="1">
      <alignment horizontal="center" wrapText="1"/>
    </xf>
    <xf numFmtId="0" fontId="41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NumberFormat="1" applyFont="1" applyFill="1" applyBorder="1" applyAlignment="1">
      <alignment vertical="center" wrapText="1"/>
    </xf>
    <xf numFmtId="0" fontId="36" fillId="0" borderId="0" xfId="0" applyNumberFormat="1" applyFont="1" applyFill="1" applyBorder="1" applyAlignment="1">
      <alignment vertical="distributed" wrapText="1"/>
    </xf>
    <xf numFmtId="9" fontId="2" fillId="0" borderId="3" xfId="2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25" fillId="0" borderId="0" xfId="0" applyFont="1">
      <alignment vertical="center"/>
    </xf>
    <xf numFmtId="0" fontId="25" fillId="9" borderId="0" xfId="0" applyFont="1" applyFill="1" applyBorder="1" applyAlignment="1">
      <alignment vertical="distributed"/>
    </xf>
    <xf numFmtId="0" fontId="27" fillId="0" borderId="0" xfId="0" applyFont="1" applyFill="1" applyBorder="1">
      <alignment vertical="center"/>
    </xf>
    <xf numFmtId="0" fontId="28" fillId="0" borderId="3" xfId="0" applyNumberFormat="1" applyFont="1" applyFill="1" applyBorder="1" applyAlignment="1">
      <alignment horizontal="left" vertical="distributed"/>
    </xf>
    <xf numFmtId="0" fontId="35" fillId="0" borderId="0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1" fontId="42" fillId="0" borderId="3" xfId="2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42" fillId="0" borderId="0" xfId="0" applyNumberFormat="1" applyFont="1" applyFill="1" applyBorder="1" applyAlignment="1">
      <alignment vertical="center" wrapText="1"/>
    </xf>
    <xf numFmtId="0" fontId="42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 applyProtection="1">
      <alignment horizontal="center" vertical="distributed"/>
    </xf>
    <xf numFmtId="9" fontId="45" fillId="0" borderId="0" xfId="2" applyFont="1" applyFill="1" applyBorder="1" applyAlignment="1">
      <alignment horizontal="center" vertical="distributed"/>
    </xf>
    <xf numFmtId="0" fontId="46" fillId="0" borderId="0" xfId="2" applyNumberFormat="1" applyFont="1" applyFill="1" applyBorder="1" applyAlignment="1">
      <alignment horizontal="center" vertical="distributed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/>
    <xf numFmtId="0" fontId="24" fillId="2" borderId="11" xfId="0" applyNumberFormat="1" applyFont="1" applyFill="1" applyBorder="1" applyAlignment="1">
      <alignment horizontal="center"/>
    </xf>
    <xf numFmtId="0" fontId="31" fillId="10" borderId="11" xfId="0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center" vertical="distributed"/>
    </xf>
    <xf numFmtId="1" fontId="26" fillId="0" borderId="12" xfId="0" applyNumberFormat="1" applyFont="1" applyBorder="1" applyAlignment="1">
      <alignment horizontal="center" vertical="center"/>
    </xf>
    <xf numFmtId="0" fontId="30" fillId="0" borderId="13" xfId="0" applyNumberFormat="1" applyFont="1" applyFill="1" applyBorder="1" applyAlignment="1">
      <alignment horizontal="center" vertical="distributed"/>
    </xf>
    <xf numFmtId="1" fontId="26" fillId="0" borderId="13" xfId="0" applyNumberFormat="1" applyFont="1" applyBorder="1" applyAlignment="1">
      <alignment horizontal="center" vertical="center"/>
    </xf>
    <xf numFmtId="0" fontId="30" fillId="9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30" fillId="0" borderId="14" xfId="0" applyNumberFormat="1" applyFont="1" applyFill="1" applyBorder="1" applyAlignment="1">
      <alignment horizontal="center" vertical="distributed"/>
    </xf>
    <xf numFmtId="0" fontId="30" fillId="0" borderId="0" xfId="0" applyNumberFormat="1" applyFont="1" applyFill="1" applyBorder="1" applyAlignment="1">
      <alignment horizontal="center" vertical="distributed"/>
    </xf>
    <xf numFmtId="1" fontId="30" fillId="9" borderId="0" xfId="0" applyNumberFormat="1" applyFont="1" applyFill="1" applyBorder="1" applyAlignment="1">
      <alignment horizontal="center" vertical="center" wrapText="1"/>
    </xf>
    <xf numFmtId="0" fontId="24" fillId="11" borderId="11" xfId="0" applyNumberFormat="1" applyFont="1" applyFill="1" applyBorder="1" applyAlignment="1">
      <alignment horizontal="center" vertical="distributed"/>
    </xf>
    <xf numFmtId="1" fontId="26" fillId="0" borderId="14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distributed"/>
    </xf>
    <xf numFmtId="0" fontId="2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>
      <alignment vertical="center"/>
    </xf>
    <xf numFmtId="0" fontId="25" fillId="0" borderId="0" xfId="0" applyFont="1" applyAlignment="1">
      <alignment horizontal="center" vertical="center"/>
    </xf>
    <xf numFmtId="0" fontId="18" fillId="0" borderId="0" xfId="0" applyNumberFormat="1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>
      <alignment vertical="center"/>
    </xf>
    <xf numFmtId="0" fontId="25" fillId="0" borderId="0" xfId="0" applyFont="1" applyFill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wrapText="1"/>
    </xf>
    <xf numFmtId="0" fontId="29" fillId="0" borderId="15" xfId="0" applyNumberFormat="1" applyFont="1" applyFill="1" applyBorder="1" applyAlignment="1">
      <alignment horizontal="center" vertical="distributed"/>
    </xf>
    <xf numFmtId="0" fontId="29" fillId="0" borderId="11" xfId="0" applyNumberFormat="1" applyFont="1" applyFill="1" applyBorder="1" applyAlignment="1">
      <alignment horizontal="center" vertical="distributed"/>
    </xf>
    <xf numFmtId="0" fontId="30" fillId="0" borderId="16" xfId="0" applyNumberFormat="1" applyFont="1" applyFill="1" applyBorder="1" applyAlignment="1">
      <alignment horizontal="center" vertical="distributed"/>
    </xf>
    <xf numFmtId="9" fontId="30" fillId="0" borderId="17" xfId="2" applyNumberFormat="1" applyFont="1" applyFill="1" applyBorder="1" applyAlignment="1">
      <alignment horizontal="center" vertical="distributed"/>
    </xf>
    <xf numFmtId="9" fontId="30" fillId="0" borderId="18" xfId="2" applyFont="1" applyFill="1" applyBorder="1" applyAlignment="1">
      <alignment horizontal="center" vertical="distributed"/>
    </xf>
    <xf numFmtId="0" fontId="30" fillId="0" borderId="19" xfId="0" applyNumberFormat="1" applyFont="1" applyFill="1" applyBorder="1" applyAlignment="1">
      <alignment horizontal="center" vertical="distributed"/>
    </xf>
    <xf numFmtId="0" fontId="29" fillId="0" borderId="20" xfId="0" applyNumberFormat="1" applyFont="1" applyFill="1" applyBorder="1" applyAlignment="1">
      <alignment horizontal="center" vertical="distributed"/>
    </xf>
    <xf numFmtId="0" fontId="29" fillId="0" borderId="9" xfId="0" applyNumberFormat="1" applyFont="1" applyFill="1" applyBorder="1" applyAlignment="1">
      <alignment horizontal="center" vertical="distributed"/>
    </xf>
    <xf numFmtId="0" fontId="29" fillId="0" borderId="21" xfId="0" applyNumberFormat="1" applyFont="1" applyFill="1" applyBorder="1" applyAlignment="1">
      <alignment horizontal="center" vertical="distributed"/>
    </xf>
    <xf numFmtId="0" fontId="36" fillId="9" borderId="0" xfId="0" applyFont="1" applyFill="1" applyAlignment="1">
      <alignment horizontal="center" vertical="center"/>
    </xf>
    <xf numFmtId="0" fontId="30" fillId="9" borderId="22" xfId="0" applyNumberFormat="1" applyFont="1" applyFill="1" applyBorder="1" applyAlignment="1">
      <alignment horizontal="center" vertical="center" wrapText="1"/>
    </xf>
    <xf numFmtId="9" fontId="30" fillId="9" borderId="23" xfId="0" applyNumberFormat="1" applyFont="1" applyFill="1" applyBorder="1" applyAlignment="1">
      <alignment horizontal="center" vertical="center" wrapText="1"/>
    </xf>
    <xf numFmtId="9" fontId="29" fillId="0" borderId="24" xfId="2" applyFont="1" applyFill="1" applyBorder="1" applyAlignment="1">
      <alignment horizontal="center" vertical="distributed"/>
    </xf>
    <xf numFmtId="9" fontId="29" fillId="0" borderId="25" xfId="2" applyFont="1" applyFill="1" applyBorder="1" applyAlignment="1">
      <alignment horizontal="center" vertical="distributed"/>
    </xf>
    <xf numFmtId="9" fontId="29" fillId="0" borderId="26" xfId="2" applyFont="1" applyFill="1" applyBorder="1" applyAlignment="1">
      <alignment horizontal="center" vertical="distributed"/>
    </xf>
    <xf numFmtId="0" fontId="1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30" fillId="0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 vertical="center" wrapText="1"/>
    </xf>
    <xf numFmtId="1" fontId="36" fillId="0" borderId="0" xfId="0" applyNumberFormat="1" applyFont="1" applyAlignment="1">
      <alignment horizontal="center" vertical="center"/>
    </xf>
    <xf numFmtId="9" fontId="2" fillId="0" borderId="0" xfId="2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" fontId="30" fillId="0" borderId="14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/>
    </xf>
    <xf numFmtId="9" fontId="2" fillId="9" borderId="0" xfId="0" applyNumberFormat="1" applyFont="1" applyFill="1" applyBorder="1" applyAlignment="1">
      <alignment horizontal="center"/>
    </xf>
    <xf numFmtId="0" fontId="2" fillId="9" borderId="0" xfId="0" applyNumberFormat="1" applyFont="1" applyFill="1" applyBorder="1" applyAlignment="1">
      <alignment horizontal="center"/>
    </xf>
    <xf numFmtId="9" fontId="2" fillId="9" borderId="0" xfId="2" applyFont="1" applyFill="1" applyBorder="1" applyAlignment="1">
      <alignment horizontal="center"/>
    </xf>
    <xf numFmtId="0" fontId="0" fillId="9" borderId="0" xfId="0" applyFill="1">
      <alignment vertical="center"/>
    </xf>
    <xf numFmtId="0" fontId="0" fillId="9" borderId="0" xfId="0" applyFill="1" applyBorder="1">
      <alignment vertical="center"/>
    </xf>
    <xf numFmtId="0" fontId="22" fillId="9" borderId="0" xfId="0" applyNumberFormat="1" applyFont="1" applyFill="1" applyBorder="1" applyAlignment="1">
      <alignment horizontal="center" vertical="center" wrapText="1"/>
    </xf>
    <xf numFmtId="0" fontId="22" fillId="9" borderId="0" xfId="0" applyNumberFormat="1" applyFont="1" applyFill="1" applyBorder="1" applyAlignment="1">
      <alignment horizontal="center" vertical="distributed" wrapText="1"/>
    </xf>
    <xf numFmtId="0" fontId="2" fillId="9" borderId="0" xfId="0" applyNumberFormat="1" applyFont="1" applyFill="1" applyBorder="1" applyAlignment="1">
      <alignment horizontal="center" vertical="center" wrapText="1"/>
    </xf>
    <xf numFmtId="0" fontId="2" fillId="9" borderId="0" xfId="0" applyNumberFormat="1" applyFont="1" applyFill="1" applyBorder="1" applyAlignment="1">
      <alignment horizontal="center" vertical="distributed" wrapText="1"/>
    </xf>
    <xf numFmtId="0" fontId="34" fillId="9" borderId="0" xfId="0" applyFont="1" applyFill="1" applyBorder="1" applyAlignment="1" applyProtection="1">
      <alignment horizontal="center"/>
    </xf>
    <xf numFmtId="9" fontId="47" fillId="9" borderId="0" xfId="2" applyFont="1" applyFill="1" applyBorder="1" applyAlignment="1">
      <alignment horizontal="center" vertical="distributed"/>
    </xf>
    <xf numFmtId="0" fontId="47" fillId="9" borderId="0" xfId="2" applyNumberFormat="1" applyFont="1" applyFill="1" applyBorder="1" applyAlignment="1">
      <alignment horizontal="center" vertical="distributed"/>
    </xf>
    <xf numFmtId="0" fontId="34" fillId="0" borderId="0" xfId="0" applyFont="1" applyBorder="1" applyAlignment="1" applyProtection="1">
      <alignment horizontal="center"/>
    </xf>
    <xf numFmtId="9" fontId="47" fillId="0" borderId="0" xfId="2" applyFont="1" applyBorder="1" applyAlignment="1">
      <alignment horizontal="center" vertical="distributed"/>
    </xf>
    <xf numFmtId="0" fontId="47" fillId="0" borderId="0" xfId="2" applyNumberFormat="1" applyFont="1" applyBorder="1" applyAlignment="1">
      <alignment horizontal="center" vertical="distributed"/>
    </xf>
    <xf numFmtId="0" fontId="33" fillId="0" borderId="0" xfId="0" applyFont="1" applyFill="1" applyBorder="1" applyAlignment="1"/>
    <xf numFmtId="0" fontId="34" fillId="0" borderId="0" xfId="0" applyFont="1" applyFill="1" applyBorder="1" applyAlignment="1" applyProtection="1">
      <alignment horizontal="center" vertical="distributed" wrapText="1"/>
    </xf>
    <xf numFmtId="0" fontId="0" fillId="0" borderId="0" xfId="0" applyFill="1" applyBorder="1" applyAlignment="1"/>
    <xf numFmtId="0" fontId="0" fillId="0" borderId="0" xfId="0" applyFill="1" applyBorder="1" applyAlignment="1" applyProtection="1">
      <alignment horizontal="center" vertical="distributed"/>
    </xf>
    <xf numFmtId="0" fontId="34" fillId="0" borderId="0" xfId="0" applyFont="1" applyFill="1" applyBorder="1" applyAlignment="1" applyProtection="1">
      <alignment horizontal="center"/>
    </xf>
    <xf numFmtId="9" fontId="0" fillId="0" borderId="0" xfId="2" applyFont="1" applyFill="1" applyBorder="1" applyAlignment="1">
      <alignment horizontal="center" vertical="distributed"/>
    </xf>
    <xf numFmtId="0" fontId="24" fillId="2" borderId="27" xfId="0" applyNumberFormat="1" applyFont="1" applyFill="1" applyBorder="1" applyAlignment="1">
      <alignment horizontal="center"/>
    </xf>
    <xf numFmtId="0" fontId="31" fillId="10" borderId="28" xfId="0" applyFont="1" applyFill="1" applyBorder="1" applyAlignment="1">
      <alignment horizontal="center" vertical="center"/>
    </xf>
    <xf numFmtId="0" fontId="30" fillId="0" borderId="27" xfId="0" applyNumberFormat="1" applyFont="1" applyFill="1" applyBorder="1" applyAlignment="1">
      <alignment horizontal="center" vertical="distributed"/>
    </xf>
    <xf numFmtId="1" fontId="26" fillId="0" borderId="28" xfId="0" applyNumberFormat="1" applyFont="1" applyBorder="1" applyAlignment="1">
      <alignment horizontal="center" vertical="center"/>
    </xf>
    <xf numFmtId="1" fontId="30" fillId="9" borderId="28" xfId="0" applyNumberFormat="1" applyFont="1" applyFill="1" applyBorder="1" applyAlignment="1">
      <alignment horizontal="center" vertical="center" wrapText="1"/>
    </xf>
    <xf numFmtId="0" fontId="30" fillId="0" borderId="24" xfId="0" applyNumberFormat="1" applyFont="1" applyFill="1" applyBorder="1" applyAlignment="1">
      <alignment horizontal="center" vertical="distributed"/>
    </xf>
    <xf numFmtId="1" fontId="30" fillId="9" borderId="26" xfId="0" applyNumberFormat="1" applyFont="1" applyFill="1" applyBorder="1" applyAlignment="1">
      <alignment horizontal="center" vertical="center" wrapText="1"/>
    </xf>
    <xf numFmtId="1" fontId="30" fillId="0" borderId="12" xfId="0" applyNumberFormat="1" applyFont="1" applyFill="1" applyBorder="1" applyAlignment="1">
      <alignment horizontal="center" vertical="center" wrapText="1"/>
    </xf>
    <xf numFmtId="0" fontId="30" fillId="10" borderId="11" xfId="0" applyNumberFormat="1" applyFont="1" applyFill="1" applyBorder="1" applyAlignment="1">
      <alignment horizontal="center" vertical="center" wrapText="1"/>
    </xf>
    <xf numFmtId="0" fontId="30" fillId="0" borderId="18" xfId="0" applyNumberFormat="1" applyFont="1" applyFill="1" applyBorder="1" applyAlignment="1">
      <alignment horizontal="center" vertical="distributed"/>
    </xf>
    <xf numFmtId="164" fontId="30" fillId="0" borderId="29" xfId="0" applyNumberFormat="1" applyFont="1" applyFill="1" applyBorder="1" applyAlignment="1">
      <alignment horizontal="center" vertical="distributed"/>
    </xf>
    <xf numFmtId="2" fontId="26" fillId="0" borderId="12" xfId="0" applyNumberFormat="1" applyFont="1" applyBorder="1" applyAlignment="1">
      <alignment horizontal="center" vertical="center"/>
    </xf>
    <xf numFmtId="2" fontId="26" fillId="0" borderId="30" xfId="0" applyNumberFormat="1" applyFont="1" applyBorder="1" applyAlignment="1">
      <alignment horizontal="center" vertical="center"/>
    </xf>
    <xf numFmtId="9" fontId="30" fillId="0" borderId="31" xfId="2" applyNumberFormat="1" applyFont="1" applyFill="1" applyBorder="1" applyAlignment="1">
      <alignment horizontal="center" vertical="distributed"/>
    </xf>
    <xf numFmtId="164" fontId="30" fillId="0" borderId="32" xfId="0" applyNumberFormat="1" applyFont="1" applyFill="1" applyBorder="1" applyAlignment="1">
      <alignment horizontal="center" vertical="distributed"/>
    </xf>
    <xf numFmtId="164" fontId="30" fillId="0" borderId="30" xfId="0" applyNumberFormat="1" applyFont="1" applyFill="1" applyBorder="1" applyAlignment="1">
      <alignment horizontal="center" vertical="distributed"/>
    </xf>
    <xf numFmtId="0" fontId="36" fillId="0" borderId="0" xfId="0" applyFont="1" applyFill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left"/>
      <protection locked="0"/>
    </xf>
    <xf numFmtId="0" fontId="3" fillId="0" borderId="33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vertical="center"/>
    </xf>
    <xf numFmtId="0" fontId="0" fillId="0" borderId="33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/>
    </xf>
    <xf numFmtId="0" fontId="2" fillId="0" borderId="33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vertical="top" wrapText="1"/>
    </xf>
    <xf numFmtId="0" fontId="0" fillId="0" borderId="8" xfId="0" applyNumberFormat="1" applyFont="1" applyFill="1" applyBorder="1" applyAlignment="1">
      <alignment vertical="top" wrapText="1"/>
    </xf>
    <xf numFmtId="0" fontId="0" fillId="0" borderId="3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8" xfId="0" applyNumberFormat="1" applyFont="1" applyFill="1" applyBorder="1" applyAlignment="1" applyProtection="1">
      <alignment horizontal="center"/>
      <protection locked="0"/>
    </xf>
    <xf numFmtId="0" fontId="2" fillId="0" borderId="33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>
      <alignment horizontal="left"/>
    </xf>
    <xf numFmtId="0" fontId="1" fillId="0" borderId="8" xfId="0" applyNumberFormat="1" applyFont="1" applyFill="1" applyBorder="1" applyAlignment="1">
      <alignment horizontal="left"/>
    </xf>
    <xf numFmtId="0" fontId="1" fillId="0" borderId="33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33" xfId="0" applyNumberFormat="1" applyFont="1" applyFill="1" applyBorder="1" applyAlignment="1">
      <alignment horizontal="left" vertical="center" wrapText="1"/>
    </xf>
    <xf numFmtId="0" fontId="48" fillId="0" borderId="10" xfId="0" applyNumberFormat="1" applyFont="1" applyFill="1" applyBorder="1" applyAlignment="1">
      <alignment horizontal="left" vertical="top" wrapText="1"/>
    </xf>
    <xf numFmtId="0" fontId="48" fillId="0" borderId="8" xfId="0" applyNumberFormat="1" applyFont="1" applyFill="1" applyBorder="1" applyAlignment="1">
      <alignment horizontal="left" vertical="top" wrapText="1"/>
    </xf>
    <xf numFmtId="0" fontId="48" fillId="0" borderId="33" xfId="0" applyNumberFormat="1" applyFont="1" applyFill="1" applyBorder="1" applyAlignment="1">
      <alignment horizontal="left" vertical="top" wrapText="1"/>
    </xf>
    <xf numFmtId="0" fontId="52" fillId="0" borderId="10" xfId="0" applyNumberFormat="1" applyFont="1" applyFill="1" applyBorder="1" applyAlignment="1">
      <alignment horizontal="left" vertical="top" wrapText="1"/>
    </xf>
    <xf numFmtId="0" fontId="52" fillId="0" borderId="8" xfId="0" applyNumberFormat="1" applyFont="1" applyFill="1" applyBorder="1" applyAlignment="1">
      <alignment horizontal="left" vertical="top" wrapText="1"/>
    </xf>
    <xf numFmtId="0" fontId="52" fillId="0" borderId="33" xfId="0" applyNumberFormat="1" applyFont="1" applyFill="1" applyBorder="1" applyAlignment="1">
      <alignment horizontal="left" vertical="top" wrapText="1"/>
    </xf>
    <xf numFmtId="0" fontId="17" fillId="0" borderId="10" xfId="0" applyNumberFormat="1" applyFont="1" applyFill="1" applyBorder="1" applyAlignment="1">
      <alignment horizontal="left" vertical="center" wrapText="1"/>
    </xf>
    <xf numFmtId="0" fontId="17" fillId="0" borderId="8" xfId="0" applyNumberFormat="1" applyFont="1" applyFill="1" applyBorder="1" applyAlignment="1">
      <alignment horizontal="left" vertical="center" wrapText="1"/>
    </xf>
    <xf numFmtId="0" fontId="17" fillId="0" borderId="33" xfId="0" applyNumberFormat="1" applyFont="1" applyFill="1" applyBorder="1" applyAlignment="1">
      <alignment horizontal="left" vertical="center" wrapText="1"/>
    </xf>
    <xf numFmtId="0" fontId="50" fillId="0" borderId="10" xfId="0" applyNumberFormat="1" applyFont="1" applyFill="1" applyBorder="1" applyAlignment="1">
      <alignment horizontal="left" vertical="top" wrapText="1"/>
    </xf>
    <xf numFmtId="0" fontId="50" fillId="0" borderId="8" xfId="0" applyNumberFormat="1" applyFont="1" applyFill="1" applyBorder="1" applyAlignment="1">
      <alignment horizontal="left" vertical="top" wrapText="1"/>
    </xf>
    <xf numFmtId="0" fontId="50" fillId="0" borderId="33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left" vertical="top" wrapText="1"/>
    </xf>
    <xf numFmtId="0" fontId="49" fillId="0" borderId="8" xfId="0" applyNumberFormat="1" applyFont="1" applyFill="1" applyBorder="1" applyAlignment="1">
      <alignment horizontal="left" vertical="top" wrapText="1"/>
    </xf>
    <xf numFmtId="0" fontId="49" fillId="0" borderId="33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left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33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left" wrapText="1"/>
    </xf>
    <xf numFmtId="0" fontId="0" fillId="0" borderId="7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6" fillId="0" borderId="0" xfId="1" applyFont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1" fillId="0" borderId="0" xfId="0" applyNumberFormat="1" applyFont="1" applyFill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left"/>
    </xf>
    <xf numFmtId="0" fontId="1" fillId="5" borderId="3" xfId="0" applyNumberFormat="1" applyFont="1" applyFill="1" applyBorder="1" applyAlignment="1">
      <alignment horizontal="center"/>
    </xf>
    <xf numFmtId="0" fontId="1" fillId="5" borderId="3" xfId="0" applyNumberFormat="1" applyFont="1" applyFill="1" applyBorder="1" applyAlignment="1">
      <alignment horizontal="center" vertical="distributed" wrapText="1"/>
    </xf>
    <xf numFmtId="164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left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1" fillId="0" borderId="37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6" borderId="37" xfId="0" applyNumberFormat="1" applyFont="1" applyFill="1" applyBorder="1" applyAlignment="1">
      <alignment horizontal="center" vertical="distributed" wrapText="1"/>
    </xf>
    <xf numFmtId="0" fontId="1" fillId="6" borderId="4" xfId="0" applyNumberFormat="1" applyFont="1" applyFill="1" applyBorder="1" applyAlignment="1">
      <alignment horizontal="center" vertical="distributed" wrapText="1"/>
    </xf>
    <xf numFmtId="0" fontId="1" fillId="6" borderId="9" xfId="0" applyNumberFormat="1" applyFont="1" applyFill="1" applyBorder="1" applyAlignment="1">
      <alignment horizontal="center" vertical="distributed" wrapText="1"/>
    </xf>
    <xf numFmtId="0" fontId="1" fillId="7" borderId="37" xfId="0" applyNumberFormat="1" applyFont="1" applyFill="1" applyBorder="1" applyAlignment="1">
      <alignment horizontal="center" vertical="distributed" wrapText="1"/>
    </xf>
    <xf numFmtId="0" fontId="1" fillId="7" borderId="4" xfId="0" applyNumberFormat="1" applyFont="1" applyFill="1" applyBorder="1" applyAlignment="1">
      <alignment horizontal="center" vertical="distributed" wrapText="1"/>
    </xf>
    <xf numFmtId="0" fontId="1" fillId="7" borderId="9" xfId="0" applyNumberFormat="1" applyFont="1" applyFill="1" applyBorder="1" applyAlignment="1">
      <alignment horizontal="center" vertical="distributed" wrapText="1"/>
    </xf>
    <xf numFmtId="0" fontId="1" fillId="5" borderId="37" xfId="0" applyNumberFormat="1" applyFont="1" applyFill="1" applyBorder="1" applyAlignment="1">
      <alignment horizontal="center" vertical="distributed" wrapText="1"/>
    </xf>
    <xf numFmtId="0" fontId="1" fillId="5" borderId="4" xfId="0" applyNumberFormat="1" applyFont="1" applyFill="1" applyBorder="1" applyAlignment="1">
      <alignment horizontal="center" vertical="distributed" wrapText="1"/>
    </xf>
    <xf numFmtId="0" fontId="1" fillId="5" borderId="9" xfId="0" applyNumberFormat="1" applyFont="1" applyFill="1" applyBorder="1" applyAlignment="1">
      <alignment horizontal="center" vertical="distributed" wrapText="1"/>
    </xf>
    <xf numFmtId="0" fontId="51" fillId="12" borderId="37" xfId="0" applyNumberFormat="1" applyFont="1" applyFill="1" applyBorder="1" applyAlignment="1">
      <alignment horizontal="center" vertical="center" wrapText="1"/>
    </xf>
    <xf numFmtId="0" fontId="51" fillId="12" borderId="4" xfId="0" applyNumberFormat="1" applyFont="1" applyFill="1" applyBorder="1" applyAlignment="1">
      <alignment horizontal="center" vertical="center" wrapText="1"/>
    </xf>
    <xf numFmtId="0" fontId="51" fillId="12" borderId="9" xfId="0" applyNumberFormat="1" applyFont="1" applyFill="1" applyBorder="1" applyAlignment="1">
      <alignment horizontal="center" vertical="center" wrapText="1"/>
    </xf>
    <xf numFmtId="0" fontId="1" fillId="6" borderId="10" xfId="0" applyNumberFormat="1" applyFont="1" applyFill="1" applyBorder="1" applyAlignment="1">
      <alignment horizontal="center"/>
    </xf>
    <xf numFmtId="0" fontId="1" fillId="6" borderId="8" xfId="0" applyNumberFormat="1" applyFont="1" applyFill="1" applyBorder="1" applyAlignment="1">
      <alignment horizontal="center"/>
    </xf>
    <xf numFmtId="0" fontId="1" fillId="6" borderId="33" xfId="0" applyNumberFormat="1" applyFont="1" applyFill="1" applyBorder="1" applyAlignment="1">
      <alignment horizontal="center"/>
    </xf>
    <xf numFmtId="0" fontId="0" fillId="8" borderId="3" xfId="0" applyFill="1" applyBorder="1" applyAlignment="1">
      <alignment horizontal="center" vertical="center"/>
    </xf>
    <xf numFmtId="0" fontId="34" fillId="0" borderId="0" xfId="0" applyFont="1" applyFill="1" applyBorder="1" applyAlignment="1" applyProtection="1">
      <alignment horizontal="left"/>
    </xf>
    <xf numFmtId="0" fontId="30" fillId="9" borderId="3" xfId="0" applyFont="1" applyFill="1" applyBorder="1" applyAlignment="1">
      <alignment horizontal="center" vertical="center" wrapText="1"/>
    </xf>
    <xf numFmtId="0" fontId="30" fillId="9" borderId="19" xfId="0" applyFont="1" applyFill="1" applyBorder="1" applyAlignment="1">
      <alignment horizontal="center" vertical="distributed" wrapText="1"/>
    </xf>
    <xf numFmtId="0" fontId="30" fillId="9" borderId="47" xfId="0" applyFont="1" applyFill="1" applyBorder="1" applyAlignment="1">
      <alignment horizontal="center" vertical="distributed" wrapText="1"/>
    </xf>
    <xf numFmtId="0" fontId="30" fillId="9" borderId="48" xfId="0" applyFont="1" applyFill="1" applyBorder="1" applyAlignment="1">
      <alignment horizontal="center" vertical="distributed" wrapText="1"/>
    </xf>
    <xf numFmtId="0" fontId="30" fillId="9" borderId="18" xfId="0" applyFont="1" applyFill="1" applyBorder="1" applyAlignment="1">
      <alignment horizontal="center" vertical="center" wrapText="1"/>
    </xf>
    <xf numFmtId="0" fontId="30" fillId="9" borderId="8" xfId="0" applyFont="1" applyFill="1" applyBorder="1" applyAlignment="1">
      <alignment horizontal="center" vertical="center" wrapText="1"/>
    </xf>
    <xf numFmtId="0" fontId="30" fillId="9" borderId="46" xfId="0" applyFont="1" applyFill="1" applyBorder="1" applyAlignment="1">
      <alignment horizontal="center" vertical="center" wrapText="1"/>
    </xf>
    <xf numFmtId="0" fontId="30" fillId="9" borderId="18" xfId="0" applyFont="1" applyFill="1" applyBorder="1" applyAlignment="1">
      <alignment horizontal="center" vertical="distributed" wrapText="1"/>
    </xf>
    <xf numFmtId="0" fontId="30" fillId="9" borderId="8" xfId="0" applyFont="1" applyFill="1" applyBorder="1" applyAlignment="1">
      <alignment horizontal="center" vertical="distributed" wrapText="1"/>
    </xf>
    <xf numFmtId="0" fontId="30" fillId="9" borderId="46" xfId="0" applyFont="1" applyFill="1" applyBorder="1" applyAlignment="1">
      <alignment horizontal="center" vertical="distributed" wrapText="1"/>
    </xf>
    <xf numFmtId="0" fontId="30" fillId="9" borderId="0" xfId="0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/>
    </xf>
    <xf numFmtId="0" fontId="34" fillId="0" borderId="0" xfId="0" applyFont="1" applyBorder="1" applyAlignment="1" applyProtection="1">
      <alignment horizontal="left"/>
    </xf>
    <xf numFmtId="0" fontId="44" fillId="0" borderId="0" xfId="0" applyFont="1" applyFill="1" applyBorder="1" applyAlignment="1" applyProtection="1">
      <alignment horizontal="center" vertical="distributed"/>
    </xf>
    <xf numFmtId="0" fontId="56" fillId="0" borderId="0" xfId="0" applyFont="1" applyFill="1" applyBorder="1" applyAlignment="1" applyProtection="1">
      <alignment horizontal="center" vertical="distributed"/>
    </xf>
    <xf numFmtId="0" fontId="56" fillId="0" borderId="0" xfId="0" applyFont="1" applyFill="1" applyBorder="1" applyAlignment="1" applyProtection="1">
      <alignment vertical="distributed"/>
    </xf>
    <xf numFmtId="0" fontId="34" fillId="0" borderId="0" xfId="0" applyFont="1" applyFill="1" applyBorder="1" applyAlignment="1" applyProtection="1">
      <alignment horizontal="center" vertical="distributed" wrapText="1"/>
    </xf>
    <xf numFmtId="0" fontId="2" fillId="9" borderId="0" xfId="0" applyNumberFormat="1" applyFont="1" applyFill="1" applyBorder="1" applyAlignment="1">
      <alignment horizontal="center" vertical="distributed" wrapText="1"/>
    </xf>
    <xf numFmtId="0" fontId="2" fillId="9" borderId="0" xfId="0" applyNumberFormat="1" applyFont="1" applyFill="1" applyBorder="1" applyAlignment="1">
      <alignment horizontal="center" vertical="center" wrapText="1"/>
    </xf>
    <xf numFmtId="0" fontId="55" fillId="9" borderId="0" xfId="0" applyFont="1" applyFill="1" applyBorder="1" applyAlignment="1" applyProtection="1">
      <alignment horizontal="left"/>
    </xf>
    <xf numFmtId="0" fontId="34" fillId="9" borderId="0" xfId="0" applyFont="1" applyFill="1" applyBorder="1" applyAlignment="1" applyProtection="1">
      <alignment horizontal="left"/>
    </xf>
    <xf numFmtId="0" fontId="22" fillId="9" borderId="0" xfId="0" applyNumberFormat="1" applyFont="1" applyFill="1" applyBorder="1" applyAlignment="1">
      <alignment horizontal="center" vertical="center" wrapText="1"/>
    </xf>
    <xf numFmtId="0" fontId="17" fillId="9" borderId="0" xfId="0" applyFont="1" applyFill="1" applyBorder="1" applyAlignment="1">
      <alignment horizontal="center" vertical="center"/>
    </xf>
    <xf numFmtId="0" fontId="23" fillId="0" borderId="52" xfId="0" applyNumberFormat="1" applyFont="1" applyFill="1" applyBorder="1" applyAlignment="1">
      <alignment horizontal="center" vertical="center" wrapText="1"/>
    </xf>
    <xf numFmtId="0" fontId="23" fillId="0" borderId="4" xfId="0" applyNumberFormat="1" applyFont="1" applyFill="1" applyBorder="1" applyAlignment="1">
      <alignment horizontal="center" vertical="center" wrapText="1"/>
    </xf>
    <xf numFmtId="0" fontId="23" fillId="0" borderId="53" xfId="0" applyNumberFormat="1" applyFont="1" applyFill="1" applyBorder="1" applyAlignment="1">
      <alignment horizontal="center" vertical="center" wrapText="1"/>
    </xf>
    <xf numFmtId="0" fontId="23" fillId="0" borderId="54" xfId="0" applyNumberFormat="1" applyFont="1" applyFill="1" applyBorder="1" applyAlignment="1">
      <alignment horizontal="center" vertical="center" wrapText="1"/>
    </xf>
    <xf numFmtId="0" fontId="23" fillId="0" borderId="55" xfId="0" applyNumberFormat="1" applyFont="1" applyFill="1" applyBorder="1" applyAlignment="1">
      <alignment horizontal="center" vertical="center" wrapText="1"/>
    </xf>
    <xf numFmtId="0" fontId="23" fillId="0" borderId="56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distributed"/>
    </xf>
    <xf numFmtId="0" fontId="24" fillId="0" borderId="41" xfId="0" applyNumberFormat="1" applyFont="1" applyFill="1" applyBorder="1" applyAlignment="1">
      <alignment horizontal="center" vertical="distributed"/>
    </xf>
    <xf numFmtId="0" fontId="24" fillId="0" borderId="42" xfId="0" applyNumberFormat="1" applyFont="1" applyFill="1" applyBorder="1" applyAlignment="1">
      <alignment horizontal="center" vertical="distributed"/>
    </xf>
    <xf numFmtId="0" fontId="32" fillId="6" borderId="49" xfId="0" applyNumberFormat="1" applyFont="1" applyFill="1" applyBorder="1" applyAlignment="1">
      <alignment horizontal="center"/>
    </xf>
    <xf numFmtId="0" fontId="32" fillId="6" borderId="52" xfId="0" applyNumberFormat="1" applyFont="1" applyFill="1" applyBorder="1" applyAlignment="1">
      <alignment horizontal="center"/>
    </xf>
    <xf numFmtId="0" fontId="32" fillId="6" borderId="57" xfId="0" applyNumberFormat="1" applyFont="1" applyFill="1" applyBorder="1" applyAlignment="1">
      <alignment horizontal="center"/>
    </xf>
    <xf numFmtId="0" fontId="30" fillId="9" borderId="16" xfId="0" applyFont="1" applyFill="1" applyBorder="1" applyAlignment="1">
      <alignment horizontal="center" vertical="center" wrapText="1"/>
    </xf>
    <xf numFmtId="0" fontId="30" fillId="9" borderId="44" xfId="0" applyFont="1" applyFill="1" applyBorder="1" applyAlignment="1">
      <alignment horizontal="center" vertical="center" wrapText="1"/>
    </xf>
    <xf numFmtId="0" fontId="30" fillId="9" borderId="45" xfId="0" applyFont="1" applyFill="1" applyBorder="1" applyAlignment="1">
      <alignment horizontal="center" vertical="center" wrapText="1"/>
    </xf>
    <xf numFmtId="0" fontId="54" fillId="0" borderId="40" xfId="0" applyNumberFormat="1" applyFont="1" applyFill="1" applyBorder="1" applyAlignment="1">
      <alignment horizontal="center" vertical="distributed"/>
    </xf>
    <xf numFmtId="0" fontId="54" fillId="0" borderId="41" xfId="0" applyNumberFormat="1" applyFont="1" applyFill="1" applyBorder="1" applyAlignment="1">
      <alignment horizontal="center" vertical="distributed"/>
    </xf>
    <xf numFmtId="0" fontId="54" fillId="0" borderId="42" xfId="0" applyNumberFormat="1" applyFont="1" applyFill="1" applyBorder="1" applyAlignment="1">
      <alignment horizontal="center" vertical="distributed"/>
    </xf>
    <xf numFmtId="0" fontId="23" fillId="0" borderId="49" xfId="0" applyNumberFormat="1" applyFont="1" applyFill="1" applyBorder="1" applyAlignment="1">
      <alignment horizontal="center" vertical="center" wrapText="1"/>
    </xf>
    <xf numFmtId="0" fontId="23" fillId="0" borderId="50" xfId="0" applyNumberFormat="1" applyFont="1" applyFill="1" applyBorder="1" applyAlignment="1">
      <alignment horizontal="center" vertical="center" wrapText="1"/>
    </xf>
    <xf numFmtId="0" fontId="23" fillId="0" borderId="51" xfId="0" applyNumberFormat="1" applyFont="1" applyFill="1" applyBorder="1" applyAlignment="1">
      <alignment horizontal="center" vertical="center" wrapText="1"/>
    </xf>
    <xf numFmtId="0" fontId="30" fillId="9" borderId="19" xfId="0" applyFont="1" applyFill="1" applyBorder="1" applyAlignment="1">
      <alignment horizontal="center" vertical="center" wrapText="1"/>
    </xf>
    <xf numFmtId="0" fontId="30" fillId="9" borderId="47" xfId="0" applyFont="1" applyFill="1" applyBorder="1" applyAlignment="1">
      <alignment horizontal="center" vertical="center" wrapText="1"/>
    </xf>
    <xf numFmtId="0" fontId="30" fillId="9" borderId="48" xfId="0" applyFont="1" applyFill="1" applyBorder="1" applyAlignment="1">
      <alignment horizontal="center" vertical="center" wrapText="1"/>
    </xf>
    <xf numFmtId="0" fontId="24" fillId="11" borderId="43" xfId="0" applyNumberFormat="1" applyFont="1" applyFill="1" applyBorder="1" applyAlignment="1">
      <alignment horizontal="center" vertical="distributed"/>
    </xf>
    <xf numFmtId="0" fontId="30" fillId="9" borderId="25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left" vertical="distributed"/>
    </xf>
    <xf numFmtId="0" fontId="44" fillId="0" borderId="0" xfId="0" applyFont="1" applyFill="1" applyBorder="1" applyAlignment="1" applyProtection="1">
      <alignment horizontal="left" vertical="distributed"/>
    </xf>
    <xf numFmtId="0" fontId="24" fillId="0" borderId="17" xfId="0" applyNumberFormat="1" applyFont="1" applyFill="1" applyBorder="1" applyAlignment="1">
      <alignment horizontal="center" vertical="distributed"/>
    </xf>
    <xf numFmtId="0" fontId="24" fillId="0" borderId="38" xfId="0" applyNumberFormat="1" applyFont="1" applyFill="1" applyBorder="1" applyAlignment="1">
      <alignment horizontal="center" vertical="distributed"/>
    </xf>
    <xf numFmtId="0" fontId="24" fillId="0" borderId="39" xfId="0" applyNumberFormat="1" applyFont="1" applyFill="1" applyBorder="1" applyAlignment="1">
      <alignment horizontal="center" vertical="distributed"/>
    </xf>
    <xf numFmtId="0" fontId="24" fillId="2" borderId="3" xfId="0" applyNumberFormat="1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 horizontal="left" vertical="distributed"/>
    </xf>
    <xf numFmtId="0" fontId="28" fillId="0" borderId="8" xfId="0" applyNumberFormat="1" applyFont="1" applyFill="1" applyBorder="1" applyAlignment="1">
      <alignment horizontal="left" vertical="distributed"/>
    </xf>
    <xf numFmtId="0" fontId="28" fillId="0" borderId="33" xfId="0" applyNumberFormat="1" applyFont="1" applyFill="1" applyBorder="1" applyAlignment="1">
      <alignment horizontal="left" vertical="distributed"/>
    </xf>
    <xf numFmtId="0" fontId="28" fillId="0" borderId="10" xfId="0" applyNumberFormat="1" applyFont="1" applyFill="1" applyBorder="1" applyAlignment="1">
      <alignment horizontal="center" vertical="distributed"/>
    </xf>
    <xf numFmtId="0" fontId="28" fillId="0" borderId="33" xfId="0" applyNumberFormat="1" applyFont="1" applyFill="1" applyBorder="1" applyAlignment="1">
      <alignment horizontal="center" vertical="distributed"/>
    </xf>
    <xf numFmtId="0" fontId="42" fillId="0" borderId="0" xfId="0" applyNumberFormat="1" applyFont="1" applyFill="1" applyBorder="1" applyAlignment="1">
      <alignment horizontal="center" vertical="center" wrapText="1"/>
    </xf>
    <xf numFmtId="16" fontId="29" fillId="0" borderId="10" xfId="0" applyNumberFormat="1" applyFont="1" applyFill="1" applyBorder="1" applyAlignment="1" applyProtection="1">
      <alignment horizontal="center" vertical="distributed"/>
      <protection locked="0"/>
    </xf>
    <xf numFmtId="0" fontId="29" fillId="0" borderId="8" xfId="0" applyNumberFormat="1" applyFont="1" applyFill="1" applyBorder="1" applyAlignment="1" applyProtection="1">
      <alignment horizontal="center" vertical="distributed"/>
      <protection locked="0"/>
    </xf>
    <xf numFmtId="0" fontId="29" fillId="0" borderId="33" xfId="0" applyNumberFormat="1" applyFont="1" applyFill="1" applyBorder="1" applyAlignment="1" applyProtection="1">
      <alignment horizontal="center" vertical="distributed"/>
      <protection locked="0"/>
    </xf>
    <xf numFmtId="0" fontId="28" fillId="0" borderId="10" xfId="0" applyNumberFormat="1" applyFont="1" applyFill="1" applyBorder="1" applyAlignment="1" applyProtection="1">
      <alignment horizontal="center" vertical="distributed"/>
      <protection locked="0"/>
    </xf>
    <xf numFmtId="0" fontId="28" fillId="0" borderId="8" xfId="0" applyNumberFormat="1" applyFont="1" applyFill="1" applyBorder="1" applyAlignment="1" applyProtection="1">
      <alignment horizontal="center" vertical="distributed"/>
      <protection locked="0"/>
    </xf>
    <xf numFmtId="0" fontId="28" fillId="0" borderId="33" xfId="0" applyNumberFormat="1" applyFont="1" applyFill="1" applyBorder="1" applyAlignment="1" applyProtection="1">
      <alignment horizontal="center" vertical="distributed"/>
      <protection locked="0"/>
    </xf>
    <xf numFmtId="0" fontId="30" fillId="0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>
      <alignment horizontal="center" vertical="distributed"/>
    </xf>
    <xf numFmtId="0" fontId="26" fillId="0" borderId="10" xfId="0" applyFont="1" applyFill="1" applyBorder="1" applyAlignment="1">
      <alignment horizontal="center" vertical="justify"/>
    </xf>
    <xf numFmtId="0" fontId="26" fillId="0" borderId="33" xfId="0" applyFont="1" applyFill="1" applyBorder="1" applyAlignment="1">
      <alignment horizontal="center" vertical="justify"/>
    </xf>
    <xf numFmtId="0" fontId="27" fillId="0" borderId="0" xfId="0" applyFont="1" applyFill="1" applyBorder="1" applyAlignment="1">
      <alignment horizontal="center" vertical="distributed"/>
    </xf>
    <xf numFmtId="0" fontId="29" fillId="0" borderId="3" xfId="0" applyNumberFormat="1" applyFont="1" applyFill="1" applyBorder="1" applyAlignment="1" applyProtection="1">
      <alignment horizontal="center" vertical="distributed"/>
      <protection locked="0"/>
    </xf>
  </cellXfs>
  <cellStyles count="3">
    <cellStyle name="Hipervínculo" xfId="1" builtinId="8"/>
    <cellStyle name="Normal" xfId="0" builtinId="0"/>
    <cellStyle name="Porcentaje" xfId="2" builtinId="5"/>
  </cellStyles>
  <dxfs count="188"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color theme="0"/>
      </font>
    </dxf>
    <dxf>
      <font>
        <b/>
        <i val="0"/>
        <strike val="0"/>
        <color rgb="FFFF0000"/>
      </font>
    </dxf>
    <dxf>
      <font>
        <b/>
        <i val="0"/>
        <strike val="0"/>
        <color rgb="FF0070C0"/>
      </font>
    </dxf>
    <dxf>
      <font>
        <strike val="0"/>
        <color theme="0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b/>
        <i val="0"/>
        <strike val="0"/>
        <color rgb="FFFF0000"/>
      </font>
    </dxf>
    <dxf>
      <font>
        <b/>
        <i val="0"/>
        <strike val="0"/>
        <color rgb="FF0070C0"/>
      </font>
    </dxf>
    <dxf>
      <font>
        <strike val="0"/>
        <color theme="0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b/>
        <i val="0"/>
        <strike val="0"/>
        <color rgb="FFFF0000"/>
      </font>
    </dxf>
    <dxf>
      <font>
        <b/>
        <i val="0"/>
        <strike val="0"/>
        <color rgb="FF0070C0"/>
      </font>
    </dxf>
    <dxf>
      <font>
        <strike val="0"/>
        <color theme="0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000000"/>
      <rgbColor rgb="0000FF00"/>
      <rgbColor rgb="00FF9900"/>
      <rgbColor rgb="00CCFFFF"/>
      <rgbColor rgb="00FFFF00"/>
      <rgbColor rgb="00FF0000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objetivos de aprendizaje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Lenguaje 8º básico A, año 2015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0.32558789182189229"/>
          <c:y val="6.860916804004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5977069812028136"/>
          <c:w val="0.75725294627694228"/>
          <c:h val="0.59034418732592919"/>
        </c:manualLayout>
      </c:layout>
      <c:barChart>
        <c:barDir val="col"/>
        <c:grouping val="clustered"/>
        <c:varyColors val="0"/>
        <c:ser>
          <c:idx val="0"/>
          <c:order val="0"/>
          <c:tx>
            <c:v>Objetivos de Aprendizajes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'8º básico A'!$F$101:$N$101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417152"/>
        <c:axId val="125716160"/>
      </c:barChart>
      <c:catAx>
        <c:axId val="162417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objetivos de aprendizaje</a:t>
                </a:r>
              </a:p>
            </c:rich>
          </c:tx>
          <c:layout>
            <c:manualLayout>
              <c:xMode val="edge"/>
              <c:yMode val="edge"/>
              <c:x val="0.36787274388058322"/>
              <c:y val="0.91441665140694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571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71616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Porcentajes</a:t>
                </a:r>
              </a:p>
            </c:rich>
          </c:tx>
          <c:layout>
            <c:manualLayout>
              <c:xMode val="edge"/>
              <c:yMode val="edge"/>
              <c:x val="2.4502410766936069E-2"/>
              <c:y val="0.4594606604407007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417152"/>
        <c:crosses val="autoZero"/>
        <c:crossBetween val="between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722686646548041"/>
          <c:y val="0.48338253067203812"/>
          <c:w val="0.13455929792916854"/>
          <c:h val="9.71231154245253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Porcentajes de logro del grupo curso 
por indicadores
Diagnóstico de Lenguaje 8º básico A, año 2015</a:t>
            </a:r>
          </a:p>
        </c:rich>
      </c:tx>
      <c:layout>
        <c:manualLayout>
          <c:xMode val="edge"/>
          <c:yMode val="edge"/>
          <c:x val="0.33977630965919781"/>
          <c:y val="4.18318929645989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0510826957884148"/>
          <c:w val="0.795701547050087"/>
          <c:h val="0.60948651411567778"/>
        </c:manualLayout>
      </c:layout>
      <c:barChart>
        <c:barDir val="col"/>
        <c:grouping val="clustered"/>
        <c:varyColors val="0"/>
        <c:ser>
          <c:idx val="0"/>
          <c:order val="0"/>
          <c:tx>
            <c:v>Indicadores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'8º básico A'!$F$99:$AR$99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694208"/>
        <c:axId val="125719040"/>
      </c:barChart>
      <c:catAx>
        <c:axId val="161694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Indicadores</a:t>
                </a:r>
              </a:p>
            </c:rich>
          </c:tx>
          <c:layout>
            <c:manualLayout>
              <c:xMode val="edge"/>
              <c:yMode val="edge"/>
              <c:x val="0.38625991486455596"/>
              <c:y val="0.908875232059407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571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71904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Porcentajes</a:t>
                </a:r>
              </a:p>
            </c:rich>
          </c:tx>
          <c:layout>
            <c:manualLayout>
              <c:xMode val="edge"/>
              <c:yMode val="edge"/>
              <c:x val="1.1379558812039343E-2"/>
              <c:y val="0.4354853082389091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94208"/>
        <c:crosses val="autoZero"/>
        <c:crossBetween val="between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4171029062381"/>
          <c:y val="0.49814557326675624"/>
          <c:w val="0.10489288618415527"/>
          <c:h val="5.79714486908649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habilidades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Lenguaje</a:t>
            </a:r>
            <a:r>
              <a:rPr lang="es-E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8º básico A, año 2015</a:t>
            </a:r>
            <a:endParaRPr lang="es-ES"/>
          </a:p>
        </c:rich>
      </c:tx>
      <c:layout>
        <c:manualLayout>
          <c:xMode val="edge"/>
          <c:yMode val="edge"/>
          <c:x val="0.3356834419953294"/>
          <c:y val="4.29674757808558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608023313682942E-2"/>
          <c:y val="0.20761502930138989"/>
          <c:w val="0.77304329757268853"/>
          <c:h val="0.65696777471875245"/>
        </c:manualLayout>
      </c:layout>
      <c:barChart>
        <c:barDir val="col"/>
        <c:grouping val="clustered"/>
        <c:varyColors val="0"/>
        <c:ser>
          <c:idx val="0"/>
          <c:order val="0"/>
          <c:tx>
            <c:v>Habilidades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'8º básico A'!$BT$82:$BT$87</c:f>
              <c:strCache>
                <c:ptCount val="6"/>
                <c:pt idx="0">
                  <c:v>Compresión</c:v>
                </c:pt>
                <c:pt idx="1">
                  <c:v>Análisis</c:v>
                </c:pt>
                <c:pt idx="2">
                  <c:v>Aplicación</c:v>
                </c:pt>
                <c:pt idx="3">
                  <c:v>Conocimiento</c:v>
                </c:pt>
                <c:pt idx="4">
                  <c:v>Evaluación</c:v>
                </c:pt>
                <c:pt idx="5">
                  <c:v>Síntesis</c:v>
                </c:pt>
              </c:strCache>
            </c:strRef>
          </c:cat>
          <c:val>
            <c:numRef>
              <c:f>'8º básico A'!$F$103:$P$103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693696"/>
        <c:axId val="125721344"/>
      </c:barChart>
      <c:catAx>
        <c:axId val="16169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572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72134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555634652614399E-2"/>
              <c:y val="0.424308932186396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93696"/>
        <c:crosses val="autoZero"/>
        <c:crossBetween val="between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225504750164229"/>
          <c:y val="0.52345843630860012"/>
          <c:w val="0.11849684721052645"/>
          <c:h val="5.43211295668333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Diagnóstico Lenguaje 8ºA, año 2015</a:t>
            </a:r>
            <a:endParaRPr lang="es-E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'8º básico A'!$BH$83:$BJ$83</c:f>
              <c:strCache>
                <c:ptCount val="3"/>
                <c:pt idx="0">
                  <c:v>Nº y % Als. en nivel INICIAL (0-49)</c:v>
                </c:pt>
                <c:pt idx="1">
                  <c:v>Nº y % Als.   en Nivel                                          INTERMEDIO (50-79)</c:v>
                </c:pt>
                <c:pt idx="2">
                  <c:v>Nº y % Als.   en Nivel  ADECUADO    (80-100)</c:v>
                </c:pt>
              </c:strCache>
            </c:strRef>
          </c:cat>
          <c:val>
            <c:numRef>
              <c:f>'8º básico A'!$BH$84:$BJ$84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invertIfNegative val="0"/>
          <c:cat>
            <c:strRef>
              <c:f>'8º básico A'!$BH$83:$BJ$83</c:f>
              <c:strCache>
                <c:ptCount val="3"/>
                <c:pt idx="0">
                  <c:v>Nº y % Als. en nivel INICIAL (0-49)</c:v>
                </c:pt>
                <c:pt idx="1">
                  <c:v>Nº y % Als.   en Nivel                                          INTERMEDIO (50-79)</c:v>
                </c:pt>
                <c:pt idx="2">
                  <c:v>Nº y % Als.   en Nivel  ADECUADO    (80-100)</c:v>
                </c:pt>
              </c:strCache>
            </c:strRef>
          </c:cat>
          <c:val>
            <c:numRef>
              <c:f>'8º básico A'!$BH$85:$BJ$85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invertIfNegative val="0"/>
          <c:cat>
            <c:strRef>
              <c:f>'8º básico A'!$BH$83:$BJ$83</c:f>
              <c:strCache>
                <c:ptCount val="3"/>
                <c:pt idx="0">
                  <c:v>Nº y % Als. en nivel INICIAL (0-49)</c:v>
                </c:pt>
                <c:pt idx="1">
                  <c:v>Nº y % Als.   en Nivel                                          INTERMEDIO (50-79)</c:v>
                </c:pt>
                <c:pt idx="2">
                  <c:v>Nº y % Als.   en Nivel  ADECUADO    (80-100)</c:v>
                </c:pt>
              </c:strCache>
            </c:strRef>
          </c:cat>
          <c:val>
            <c:numRef>
              <c:f>'8º básico A'!$BH$86:$BJ$86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-5.8904731452981446E-2"/>
                  <c:y val="2.27377867884635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9485637212015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'8º básico A'!$BH$83:$BJ$83</c:f>
              <c:strCache>
                <c:ptCount val="3"/>
                <c:pt idx="0">
                  <c:v>Nº y % Als. en nivel INICIAL (0-49)</c:v>
                </c:pt>
                <c:pt idx="1">
                  <c:v>Nº y % Als.   en Nivel                                          INTERMEDIO (50-79)</c:v>
                </c:pt>
                <c:pt idx="2">
                  <c:v>Nº y % Als.   en Nivel  ADECUADO    (80-100)</c:v>
                </c:pt>
              </c:strCache>
            </c:strRef>
          </c:cat>
          <c:val>
            <c:numRef>
              <c:f>'8º básico A'!$BH$88:$BJ$88</c:f>
              <c:numCache>
                <c:formatCode>0%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61694720"/>
        <c:axId val="162710080"/>
      </c:barChart>
      <c:catAx>
        <c:axId val="16169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2710080"/>
        <c:crosses val="autoZero"/>
        <c:auto val="1"/>
        <c:lblAlgn val="ctr"/>
        <c:lblOffset val="100"/>
        <c:noMultiLvlLbl val="0"/>
      </c:catAx>
      <c:valAx>
        <c:axId val="16271008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16947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Porcentajes de logro del grupo curso 
por preguntas
Diagnóstico de Lenguaje 8º básico A, año 2015</a:t>
            </a:r>
          </a:p>
        </c:rich>
      </c:tx>
      <c:layout>
        <c:manualLayout>
          <c:xMode val="edge"/>
          <c:yMode val="edge"/>
          <c:x val="0.34418263317967285"/>
          <c:y val="4.51296896711440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0510826957884148"/>
          <c:w val="0.795701547050087"/>
          <c:h val="0.60948651411567778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invertIfNegative val="0"/>
          <c:dLbls>
            <c:numFmt formatCode="0" sourceLinked="0"/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'8º básico A'!$F$97:$AR$97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695744"/>
        <c:axId val="162711808"/>
      </c:barChart>
      <c:catAx>
        <c:axId val="16169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43032303431751295"/>
              <c:y val="0.9216496834954452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71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71180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Porcentajes</a:t>
                </a:r>
              </a:p>
            </c:rich>
          </c:tx>
          <c:layout>
            <c:manualLayout>
              <c:xMode val="edge"/>
              <c:yMode val="edge"/>
              <c:x val="1.1379558812039343E-2"/>
              <c:y val="0.4354853069836858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95744"/>
        <c:crosses val="autoZero"/>
        <c:crossBetween val="between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4171029062381"/>
          <c:y val="0.49814548916679535"/>
          <c:w val="0.10489288618415527"/>
          <c:h val="5.79712830013895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Diagnóstico Lenguaje 8ºB, año 2015</a:t>
            </a:r>
            <a:endParaRPr lang="es-E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'8º básico B'!$BH$83:$BJ$83</c:f>
              <c:strCache>
                <c:ptCount val="3"/>
                <c:pt idx="0">
                  <c:v>Nº y % Als. en nivel INICIAL (0-49)</c:v>
                </c:pt>
                <c:pt idx="1">
                  <c:v>Nº y % Als.   en Nivel                                          INTERMEDIO (50-79)</c:v>
                </c:pt>
                <c:pt idx="2">
                  <c:v>Nº y % Als.   en Nivel  ADECUADO    (80-100)</c:v>
                </c:pt>
              </c:strCache>
            </c:strRef>
          </c:cat>
          <c:val>
            <c:numRef>
              <c:f>'8º básico B'!$BH$84:$BJ$84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invertIfNegative val="0"/>
          <c:cat>
            <c:strRef>
              <c:f>'8º básico B'!$BH$83:$BJ$83</c:f>
              <c:strCache>
                <c:ptCount val="3"/>
                <c:pt idx="0">
                  <c:v>Nº y % Als. en nivel INICIAL (0-49)</c:v>
                </c:pt>
                <c:pt idx="1">
                  <c:v>Nº y % Als.   en Nivel                                          INTERMEDIO (50-79)</c:v>
                </c:pt>
                <c:pt idx="2">
                  <c:v>Nº y % Als.   en Nivel  ADECUADO    (80-100)</c:v>
                </c:pt>
              </c:strCache>
            </c:strRef>
          </c:cat>
          <c:val>
            <c:numRef>
              <c:f>'8º básico B'!$BH$85:$BJ$85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invertIfNegative val="0"/>
          <c:cat>
            <c:strRef>
              <c:f>'8º básico B'!$BH$83:$BJ$83</c:f>
              <c:strCache>
                <c:ptCount val="3"/>
                <c:pt idx="0">
                  <c:v>Nº y % Als. en nivel INICIAL (0-49)</c:v>
                </c:pt>
                <c:pt idx="1">
                  <c:v>Nº y % Als.   en Nivel                                          INTERMEDIO (50-79)</c:v>
                </c:pt>
                <c:pt idx="2">
                  <c:v>Nº y % Als.   en Nivel  ADECUADO    (80-100)</c:v>
                </c:pt>
              </c:strCache>
            </c:strRef>
          </c:cat>
          <c:val>
            <c:numRef>
              <c:f>'8º básico B'!$BH$86:$BJ$86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-5.8904731452981446E-2"/>
                  <c:y val="2.27377867884635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9485637212015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'8º básico B'!$BH$83:$BJ$83</c:f>
              <c:strCache>
                <c:ptCount val="3"/>
                <c:pt idx="0">
                  <c:v>Nº y % Als. en nivel INICIAL (0-49)</c:v>
                </c:pt>
                <c:pt idx="1">
                  <c:v>Nº y % Als.   en Nivel                                          INTERMEDIO (50-79)</c:v>
                </c:pt>
                <c:pt idx="2">
                  <c:v>Nº y % Als.   en Nivel  ADECUADO    (80-100)</c:v>
                </c:pt>
              </c:strCache>
            </c:strRef>
          </c:cat>
          <c:val>
            <c:numRef>
              <c:f>'8º básico B'!$BH$88:$BJ$88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61695232"/>
        <c:axId val="162715264"/>
      </c:barChart>
      <c:catAx>
        <c:axId val="16169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2715264"/>
        <c:crosses val="autoZero"/>
        <c:auto val="1"/>
        <c:lblAlgn val="ctr"/>
        <c:lblOffset val="100"/>
        <c:noMultiLvlLbl val="0"/>
      </c:catAx>
      <c:valAx>
        <c:axId val="16271526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16952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Diagnóstico Lenguaje 8ºC, año 2015</a:t>
            </a:r>
            <a:endParaRPr lang="es-E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'8º básico C'!$BH$83:$BJ$83</c:f>
              <c:strCache>
                <c:ptCount val="3"/>
                <c:pt idx="0">
                  <c:v>Nº y % Als. en nivel INICIAL (0-49)</c:v>
                </c:pt>
                <c:pt idx="1">
                  <c:v>Nº y % Als.   en Nivel                                          INTERMEDIO (50-79)</c:v>
                </c:pt>
                <c:pt idx="2">
                  <c:v>Nº y % Als.   en Nivel  ADECUADO    (80-100)</c:v>
                </c:pt>
              </c:strCache>
            </c:strRef>
          </c:cat>
          <c:val>
            <c:numRef>
              <c:f>'8º básico C'!$BH$84:$BJ$84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invertIfNegative val="0"/>
          <c:cat>
            <c:strRef>
              <c:f>'8º básico C'!$BH$83:$BJ$83</c:f>
              <c:strCache>
                <c:ptCount val="3"/>
                <c:pt idx="0">
                  <c:v>Nº y % Als. en nivel INICIAL (0-49)</c:v>
                </c:pt>
                <c:pt idx="1">
                  <c:v>Nº y % Als.   en Nivel                                          INTERMEDIO (50-79)</c:v>
                </c:pt>
                <c:pt idx="2">
                  <c:v>Nº y % Als.   en Nivel  ADECUADO    (80-100)</c:v>
                </c:pt>
              </c:strCache>
            </c:strRef>
          </c:cat>
          <c:val>
            <c:numRef>
              <c:f>'8º básico C'!$BH$85:$BJ$85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invertIfNegative val="0"/>
          <c:cat>
            <c:strRef>
              <c:f>'8º básico C'!$BH$83:$BJ$83</c:f>
              <c:strCache>
                <c:ptCount val="3"/>
                <c:pt idx="0">
                  <c:v>Nº y % Als. en nivel INICIAL (0-49)</c:v>
                </c:pt>
                <c:pt idx="1">
                  <c:v>Nº y % Als.   en Nivel                                          INTERMEDIO (50-79)</c:v>
                </c:pt>
                <c:pt idx="2">
                  <c:v>Nº y % Als.   en Nivel  ADECUADO    (80-100)</c:v>
                </c:pt>
              </c:strCache>
            </c:strRef>
          </c:cat>
          <c:val>
            <c:numRef>
              <c:f>'8º básico C'!$BH$86:$BJ$86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-5.8904731452981446E-2"/>
                  <c:y val="2.27377867884635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9485637212015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'8º básico C'!$BH$83:$BJ$83</c:f>
              <c:strCache>
                <c:ptCount val="3"/>
                <c:pt idx="0">
                  <c:v>Nº y % Als. en nivel INICIAL (0-49)</c:v>
                </c:pt>
                <c:pt idx="1">
                  <c:v>Nº y % Als.   en Nivel                                          INTERMEDIO (50-79)</c:v>
                </c:pt>
                <c:pt idx="2">
                  <c:v>Nº y % Als.   en Nivel  ADECUADO    (80-100)</c:v>
                </c:pt>
              </c:strCache>
            </c:strRef>
          </c:cat>
          <c:val>
            <c:numRef>
              <c:f>'8º básico C'!$BH$88:$BJ$88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60864256"/>
        <c:axId val="194143936"/>
      </c:barChart>
      <c:catAx>
        <c:axId val="16086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4143936"/>
        <c:crosses val="autoZero"/>
        <c:auto val="1"/>
        <c:lblAlgn val="ctr"/>
        <c:lblOffset val="100"/>
        <c:noMultiLvlLbl val="0"/>
      </c:catAx>
      <c:valAx>
        <c:axId val="19414393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08642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0" i="0" u="none" strike="noStrike" baseline="0">
                <a:solidFill>
                  <a:srgbClr val="000000"/>
                </a:solidFill>
                <a:latin typeface="Calibri"/>
              </a:rPr>
              <a:t>Número de estudiates según nivel de logro</a:t>
            </a:r>
            <a:endParaRPr lang="es-ES" sz="18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0" i="0" u="none" strike="noStrike" baseline="0">
                <a:solidFill>
                  <a:srgbClr val="000000"/>
                </a:solidFill>
                <a:latin typeface="Calibri"/>
              </a:rPr>
              <a:t>Diagnóstico Lenguaje 8vos. básicos, año 2015</a:t>
            </a:r>
            <a:endParaRPr lang="es-E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3862736525109145E-2"/>
          <c:y val="0.1252934369866931"/>
          <c:w val="0.9078195546502551"/>
          <c:h val="0.8123686977171312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'INFORME GLOBAL'!$AG$55:$AI$58</c:f>
              <c:strCache>
                <c:ptCount val="3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</c:strCache>
            </c:strRef>
          </c:cat>
          <c:val>
            <c:numRef>
              <c:f>'INFORME GLOBAL'!$AG$59:$AI$59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949184"/>
        <c:axId val="194147968"/>
      </c:barChart>
      <c:catAx>
        <c:axId val="19394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4147968"/>
        <c:crosses val="autoZero"/>
        <c:auto val="1"/>
        <c:lblAlgn val="ctr"/>
        <c:lblOffset val="100"/>
        <c:noMultiLvlLbl val="0"/>
      </c:catAx>
      <c:valAx>
        <c:axId val="194147968"/>
        <c:scaling>
          <c:orientation val="minMax"/>
          <c:max val="4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39491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800100</xdr:colOff>
      <xdr:row>29</xdr:row>
      <xdr:rowOff>533400</xdr:rowOff>
    </xdr:from>
    <xdr:to>
      <xdr:col>66</xdr:col>
      <xdr:colOff>76200</xdr:colOff>
      <xdr:row>39</xdr:row>
      <xdr:rowOff>38100</xdr:rowOff>
    </xdr:to>
    <xdr:graphicFrame macro="">
      <xdr:nvGraphicFramePr>
        <xdr:cNvPr id="2407421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54</xdr:col>
      <xdr:colOff>809625</xdr:colOff>
      <xdr:row>22</xdr:row>
      <xdr:rowOff>152400</xdr:rowOff>
    </xdr:from>
    <xdr:to>
      <xdr:col>66</xdr:col>
      <xdr:colOff>76200</xdr:colOff>
      <xdr:row>29</xdr:row>
      <xdr:rowOff>419100</xdr:rowOff>
    </xdr:to>
    <xdr:graphicFrame macro="">
      <xdr:nvGraphicFramePr>
        <xdr:cNvPr id="2407422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54</xdr:col>
      <xdr:colOff>809625</xdr:colOff>
      <xdr:row>39</xdr:row>
      <xdr:rowOff>161925</xdr:rowOff>
    </xdr:from>
    <xdr:to>
      <xdr:col>66</xdr:col>
      <xdr:colOff>76200</xdr:colOff>
      <xdr:row>64</xdr:row>
      <xdr:rowOff>28575</xdr:rowOff>
    </xdr:to>
    <xdr:graphicFrame macro="">
      <xdr:nvGraphicFramePr>
        <xdr:cNvPr id="2407423" name="Gráfico 1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53</xdr:col>
      <xdr:colOff>142875</xdr:colOff>
      <xdr:row>72</xdr:row>
      <xdr:rowOff>142875</xdr:rowOff>
    </xdr:from>
    <xdr:to>
      <xdr:col>57</xdr:col>
      <xdr:colOff>876300</xdr:colOff>
      <xdr:row>95</xdr:row>
      <xdr:rowOff>152400</xdr:rowOff>
    </xdr:to>
    <xdr:graphicFrame macro="">
      <xdr:nvGraphicFramePr>
        <xdr:cNvPr id="4346880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54</xdr:col>
      <xdr:colOff>809625</xdr:colOff>
      <xdr:row>1</xdr:row>
      <xdr:rowOff>19050</xdr:rowOff>
    </xdr:from>
    <xdr:to>
      <xdr:col>66</xdr:col>
      <xdr:colOff>76200</xdr:colOff>
      <xdr:row>22</xdr:row>
      <xdr:rowOff>19050</xdr:rowOff>
    </xdr:to>
    <xdr:graphicFrame macro="">
      <xdr:nvGraphicFramePr>
        <xdr:cNvPr id="4346882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15</xdr:col>
      <xdr:colOff>47625</xdr:colOff>
      <xdr:row>0</xdr:row>
      <xdr:rowOff>47625</xdr:rowOff>
    </xdr:from>
    <xdr:to>
      <xdr:col>19</xdr:col>
      <xdr:colOff>66675</xdr:colOff>
      <xdr:row>3</xdr:row>
      <xdr:rowOff>19050</xdr:rowOff>
    </xdr:to>
    <xdr:pic>
      <xdr:nvPicPr>
        <xdr:cNvPr id="4346883" name="1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47625"/>
          <a:ext cx="742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142875</xdr:colOff>
      <xdr:row>72</xdr:row>
      <xdr:rowOff>142875</xdr:rowOff>
    </xdr:from>
    <xdr:to>
      <xdr:col>57</xdr:col>
      <xdr:colOff>876300</xdr:colOff>
      <xdr:row>95</xdr:row>
      <xdr:rowOff>152400</xdr:rowOff>
    </xdr:to>
    <xdr:graphicFrame macro="">
      <xdr:nvGraphicFramePr>
        <xdr:cNvPr id="3194251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0</xdr:row>
      <xdr:rowOff>85725</xdr:rowOff>
    </xdr:from>
    <xdr:to>
      <xdr:col>1</xdr:col>
      <xdr:colOff>323850</xdr:colOff>
      <xdr:row>2</xdr:row>
      <xdr:rowOff>133350</xdr:rowOff>
    </xdr:to>
    <xdr:pic>
      <xdr:nvPicPr>
        <xdr:cNvPr id="3194252" name="7 Imagen"/>
        <xdr:cNvPicPr>
          <a:picLocks noChangeAspect="1" noChangeArrowheads="1"/>
        </xdr:cNvPicPr>
      </xdr:nvPicPr>
      <xdr:blipFill>
        <a:blip xmlns:r="http://schemas.openxmlformats.org/officeDocument/2006/relationships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5725"/>
          <a:ext cx="276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0</xdr:row>
      <xdr:rowOff>47625</xdr:rowOff>
    </xdr:from>
    <xdr:to>
      <xdr:col>19</xdr:col>
      <xdr:colOff>66675</xdr:colOff>
      <xdr:row>3</xdr:row>
      <xdr:rowOff>19050</xdr:rowOff>
    </xdr:to>
    <xdr:pic>
      <xdr:nvPicPr>
        <xdr:cNvPr id="3194254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47625"/>
          <a:ext cx="742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142875</xdr:colOff>
      <xdr:row>72</xdr:row>
      <xdr:rowOff>142875</xdr:rowOff>
    </xdr:from>
    <xdr:to>
      <xdr:col>57</xdr:col>
      <xdr:colOff>876300</xdr:colOff>
      <xdr:row>95</xdr:row>
      <xdr:rowOff>152400</xdr:rowOff>
    </xdr:to>
    <xdr:graphicFrame macro="">
      <xdr:nvGraphicFramePr>
        <xdr:cNvPr id="320550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0</xdr:row>
      <xdr:rowOff>85725</xdr:rowOff>
    </xdr:from>
    <xdr:to>
      <xdr:col>1</xdr:col>
      <xdr:colOff>323850</xdr:colOff>
      <xdr:row>2</xdr:row>
      <xdr:rowOff>133350</xdr:rowOff>
    </xdr:to>
    <xdr:pic>
      <xdr:nvPicPr>
        <xdr:cNvPr id="3205510" name="7 Imagen"/>
        <xdr:cNvPicPr>
          <a:picLocks noChangeAspect="1" noChangeArrowheads="1"/>
        </xdr:cNvPicPr>
      </xdr:nvPicPr>
      <xdr:blipFill>
        <a:blip xmlns:r="http://schemas.openxmlformats.org/officeDocument/2006/relationships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5725"/>
          <a:ext cx="276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0</xdr:row>
      <xdr:rowOff>47625</xdr:rowOff>
    </xdr:from>
    <xdr:to>
      <xdr:col>19</xdr:col>
      <xdr:colOff>66675</xdr:colOff>
      <xdr:row>3</xdr:row>
      <xdr:rowOff>19050</xdr:rowOff>
    </xdr:to>
    <xdr:pic>
      <xdr:nvPicPr>
        <xdr:cNvPr id="320551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47625"/>
          <a:ext cx="742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47</xdr:row>
      <xdr:rowOff>19050</xdr:rowOff>
    </xdr:from>
    <xdr:to>
      <xdr:col>51</xdr:col>
      <xdr:colOff>1676400</xdr:colOff>
      <xdr:row>59</xdr:row>
      <xdr:rowOff>447675</xdr:rowOff>
    </xdr:to>
    <xdr:graphicFrame macro="">
      <xdr:nvGraphicFramePr>
        <xdr:cNvPr id="326788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quipo.medicion.sep@gmail.com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quipo.medicion.sep@gmail.com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enableFormatConditionsCalculation="0">
    <tabColor indexed="14"/>
  </sheetPr>
  <dimension ref="A2:BU103"/>
  <sheetViews>
    <sheetView showGridLines="0" tabSelected="1" topLeftCell="B1" zoomScale="80" zoomScaleNormal="80" zoomScaleSheetLayoutView="39" workbookViewId="0">
      <selection activeCell="F11" sqref="F11:H11"/>
    </sheetView>
  </sheetViews>
  <sheetFormatPr baseColWidth="10" defaultColWidth="9.140625" defaultRowHeight="12.75" customHeight="1" x14ac:dyDescent="0.2"/>
  <cols>
    <col min="1" max="1" width="9.5703125" hidden="1" customWidth="1"/>
    <col min="2" max="2" width="5.5703125" customWidth="1"/>
    <col min="3" max="3" width="9" customWidth="1"/>
    <col min="4" max="4" width="37.28515625" customWidth="1"/>
    <col min="5" max="5" width="15.140625" style="25" customWidth="1"/>
    <col min="6" max="6" width="5.42578125" customWidth="1"/>
    <col min="7" max="7" width="4.7109375" style="34" hidden="1" customWidth="1"/>
    <col min="8" max="8" width="5.42578125" customWidth="1"/>
    <col min="9" max="9" width="4.7109375" hidden="1" customWidth="1"/>
    <col min="10" max="10" width="5.42578125" customWidth="1"/>
    <col min="11" max="11" width="4.7109375" hidden="1" customWidth="1"/>
    <col min="12" max="12" width="5.42578125" customWidth="1"/>
    <col min="13" max="13" width="4.7109375" hidden="1" customWidth="1"/>
    <col min="14" max="14" width="5.42578125" style="25" customWidth="1"/>
    <col min="15" max="15" width="4.7109375" style="25" hidden="1" customWidth="1"/>
    <col min="16" max="16" width="5.42578125" customWidth="1"/>
    <col min="17" max="17" width="4.7109375" hidden="1" customWidth="1"/>
    <col min="18" max="18" width="5.42578125" customWidth="1"/>
    <col min="19" max="19" width="4.7109375" hidden="1" customWidth="1"/>
    <col min="20" max="20" width="5.42578125" customWidth="1"/>
    <col min="21" max="21" width="4.7109375" hidden="1" customWidth="1"/>
    <col min="22" max="22" width="5.42578125" customWidth="1"/>
    <col min="23" max="23" width="4.7109375" hidden="1" customWidth="1"/>
    <col min="24" max="24" width="5.42578125" customWidth="1"/>
    <col min="25" max="25" width="4.7109375" hidden="1" customWidth="1"/>
    <col min="26" max="26" width="5.42578125" customWidth="1"/>
    <col min="27" max="27" width="4.7109375" hidden="1" customWidth="1"/>
    <col min="28" max="28" width="5.42578125" customWidth="1"/>
    <col min="29" max="29" width="4.7109375" hidden="1" customWidth="1"/>
    <col min="30" max="30" width="5.42578125" customWidth="1"/>
    <col min="31" max="31" width="4.7109375" hidden="1" customWidth="1"/>
    <col min="32" max="32" width="5.42578125" style="25" customWidth="1"/>
    <col min="33" max="33" width="4.7109375" hidden="1" customWidth="1"/>
    <col min="34" max="34" width="5.42578125" customWidth="1"/>
    <col min="35" max="35" width="4.7109375" hidden="1" customWidth="1"/>
    <col min="36" max="36" width="4.7109375" customWidth="1"/>
    <col min="37" max="37" width="4.7109375" hidden="1" customWidth="1"/>
    <col min="38" max="38" width="4.7109375" customWidth="1"/>
    <col min="39" max="39" width="4.7109375" hidden="1" customWidth="1"/>
    <col min="40" max="40" width="4.7109375" customWidth="1"/>
    <col min="41" max="41" width="4.7109375" hidden="1" customWidth="1"/>
    <col min="42" max="42" width="4.7109375" customWidth="1"/>
    <col min="43" max="43" width="4.7109375" hidden="1" customWidth="1"/>
    <col min="44" max="44" width="4.7109375" customWidth="1"/>
    <col min="45" max="45" width="4.7109375" hidden="1" customWidth="1"/>
    <col min="46" max="46" width="7.85546875" customWidth="1"/>
    <col min="47" max="47" width="8" customWidth="1"/>
    <col min="48" max="48" width="14.85546875" hidden="1" customWidth="1"/>
    <col min="49" max="49" width="8.140625" customWidth="1"/>
    <col min="50" max="50" width="12" customWidth="1"/>
    <col min="51" max="51" width="0.5703125" style="77" customWidth="1"/>
    <col min="52" max="52" width="14.140625" style="77" customWidth="1"/>
    <col min="53" max="53" width="13.28515625" style="77" customWidth="1"/>
    <col min="54" max="54" width="14.140625" style="77" customWidth="1"/>
    <col min="55" max="57" width="17.42578125" customWidth="1"/>
    <col min="58" max="58" width="13.42578125" customWidth="1"/>
    <col min="59" max="59" width="5.5703125" customWidth="1"/>
    <col min="60" max="62" width="12.140625" customWidth="1"/>
    <col min="66" max="66" width="5.42578125" customWidth="1"/>
    <col min="67" max="69" width="6.140625" customWidth="1"/>
    <col min="70" max="71" width="3.140625" bestFit="1" customWidth="1"/>
    <col min="72" max="72" width="16" customWidth="1"/>
  </cols>
  <sheetData>
    <row r="2" spans="1:58" ht="12.75" customHeight="1" x14ac:dyDescent="0.2">
      <c r="C2" s="236" t="s">
        <v>140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7"/>
    </row>
    <row r="3" spans="1:58" ht="12.75" customHeight="1" x14ac:dyDescent="0.2">
      <c r="C3" s="282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"/>
    </row>
    <row r="4" spans="1:58" ht="12.75" customHeight="1" x14ac:dyDescent="0.2">
      <c r="C4" s="1"/>
      <c r="D4" s="1"/>
      <c r="E4" s="1"/>
      <c r="F4" s="1"/>
      <c r="G4" s="31"/>
      <c r="H4" s="1"/>
      <c r="I4" s="1"/>
      <c r="J4" s="1"/>
      <c r="K4" s="1"/>
      <c r="L4" s="1"/>
      <c r="M4" s="1"/>
      <c r="N4" s="1"/>
      <c r="O4" s="1"/>
    </row>
    <row r="5" spans="1:58" ht="12.75" customHeight="1" x14ac:dyDescent="0.2">
      <c r="C5" s="284" t="s">
        <v>92</v>
      </c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1"/>
    </row>
    <row r="6" spans="1:58" ht="12.75" customHeight="1" x14ac:dyDescent="0.2">
      <c r="C6" s="2"/>
      <c r="D6" s="2"/>
      <c r="E6" s="23"/>
      <c r="F6" s="2"/>
      <c r="G6" s="32"/>
      <c r="H6" s="2"/>
      <c r="I6" s="21"/>
      <c r="L6" s="2"/>
      <c r="M6" s="2"/>
      <c r="N6" s="23"/>
      <c r="O6" s="23"/>
      <c r="P6" s="2"/>
      <c r="Q6" s="21"/>
    </row>
    <row r="7" spans="1:58" ht="12.75" customHeight="1" x14ac:dyDescent="0.2">
      <c r="B7" s="3"/>
      <c r="C7" s="4" t="s">
        <v>17</v>
      </c>
      <c r="D7" s="237" t="s">
        <v>139</v>
      </c>
      <c r="E7" s="237"/>
      <c r="F7" s="237"/>
      <c r="G7" s="237"/>
      <c r="H7" s="237"/>
      <c r="I7" s="37"/>
      <c r="J7" s="63"/>
      <c r="K7" s="3"/>
      <c r="L7" s="7" t="s">
        <v>22</v>
      </c>
      <c r="M7" s="7"/>
      <c r="N7" s="238" t="s">
        <v>138</v>
      </c>
      <c r="O7" s="238"/>
      <c r="P7" s="238"/>
      <c r="Q7" s="39"/>
      <c r="R7" s="21"/>
      <c r="S7" s="21"/>
    </row>
    <row r="8" spans="1:58" ht="12.75" customHeight="1" x14ac:dyDescent="0.2">
      <c r="B8" s="3"/>
      <c r="C8" s="4" t="s">
        <v>1</v>
      </c>
      <c r="D8" s="239" t="s">
        <v>84</v>
      </c>
      <c r="E8" s="239"/>
      <c r="F8" s="239"/>
      <c r="G8" s="239"/>
      <c r="H8" s="239"/>
      <c r="I8" s="54"/>
      <c r="J8" s="83" t="s">
        <v>0</v>
      </c>
      <c r="K8" s="38"/>
      <c r="L8" s="40"/>
      <c r="M8" s="40"/>
      <c r="N8" s="40"/>
      <c r="O8" s="40"/>
      <c r="P8" s="41"/>
      <c r="Q8" s="42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4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</row>
    <row r="9" spans="1:58" ht="12.75" customHeight="1" x14ac:dyDescent="0.2">
      <c r="B9" s="3"/>
      <c r="C9" s="4" t="s">
        <v>6</v>
      </c>
      <c r="D9" s="240" t="s">
        <v>141</v>
      </c>
      <c r="E9" s="241"/>
      <c r="F9" s="241"/>
      <c r="G9" s="241"/>
      <c r="H9" s="242"/>
      <c r="I9" s="55"/>
      <c r="J9" s="83" t="s">
        <v>31</v>
      </c>
      <c r="K9" s="38"/>
      <c r="L9" s="44"/>
      <c r="M9" s="44"/>
      <c r="N9" s="44"/>
      <c r="O9" s="44"/>
      <c r="P9" s="45"/>
      <c r="Q9" s="4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4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</row>
    <row r="10" spans="1:58" ht="12.75" customHeight="1" x14ac:dyDescent="0.2">
      <c r="B10" s="3"/>
      <c r="C10" s="243" t="s">
        <v>11</v>
      </c>
      <c r="D10" s="244"/>
      <c r="E10" s="245"/>
      <c r="F10" s="265">
        <v>29</v>
      </c>
      <c r="G10" s="266"/>
      <c r="H10" s="267"/>
      <c r="I10" s="56"/>
      <c r="J10" s="83" t="s">
        <v>32</v>
      </c>
      <c r="K10" s="38"/>
      <c r="L10" s="44"/>
      <c r="M10" s="44"/>
      <c r="N10" s="44"/>
      <c r="O10" s="44"/>
      <c r="P10" s="45"/>
      <c r="Q10" s="45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4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</row>
    <row r="11" spans="1:58" ht="12.75" customHeight="1" x14ac:dyDescent="0.2">
      <c r="B11" s="3"/>
      <c r="C11" s="243" t="s">
        <v>9</v>
      </c>
      <c r="D11" s="244"/>
      <c r="E11" s="245"/>
      <c r="F11" s="268">
        <f>COUNTIF(E48:E94,"=P")</f>
        <v>1</v>
      </c>
      <c r="G11" s="269"/>
      <c r="H11" s="270"/>
      <c r="I11" s="57"/>
      <c r="J11" s="83" t="s">
        <v>33</v>
      </c>
      <c r="K11" s="38"/>
      <c r="L11" s="44"/>
      <c r="M11" s="44"/>
      <c r="N11" s="44"/>
      <c r="O11" s="44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4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78"/>
      <c r="AZ11" s="78"/>
      <c r="BA11" s="78"/>
      <c r="BB11" s="78"/>
    </row>
    <row r="12" spans="1:58" ht="12.75" customHeight="1" x14ac:dyDescent="0.2">
      <c r="B12" s="3"/>
      <c r="C12" s="243" t="s">
        <v>15</v>
      </c>
      <c r="D12" s="244"/>
      <c r="E12" s="245"/>
      <c r="F12" s="268">
        <f>F10-F11</f>
        <v>28</v>
      </c>
      <c r="G12" s="269"/>
      <c r="H12" s="270"/>
      <c r="I12" s="57"/>
      <c r="J12" s="65"/>
      <c r="K12" s="38"/>
      <c r="L12" s="44"/>
      <c r="M12" s="44"/>
      <c r="N12" s="44"/>
      <c r="O12" s="44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4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78"/>
      <c r="AZ12" s="78"/>
      <c r="BA12" s="78"/>
      <c r="BB12" s="78"/>
    </row>
    <row r="13" spans="1:58" ht="12.75" customHeight="1" x14ac:dyDescent="0.2">
      <c r="C13" s="9"/>
      <c r="D13" s="9"/>
      <c r="E13" s="24"/>
      <c r="F13" s="9"/>
      <c r="G13" s="33"/>
      <c r="H13" s="9"/>
      <c r="I13" s="21"/>
      <c r="L13" s="44"/>
      <c r="M13" s="44"/>
      <c r="N13" s="44"/>
      <c r="O13" s="44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4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78"/>
      <c r="AZ13" s="78"/>
      <c r="BA13" s="78"/>
      <c r="BB13" s="78"/>
      <c r="BF13" s="30"/>
    </row>
    <row r="14" spans="1:58" ht="12.75" customHeight="1" x14ac:dyDescent="0.2">
      <c r="BF14" s="58" t="s">
        <v>0</v>
      </c>
    </row>
    <row r="15" spans="1:58" ht="12.75" customHeight="1" x14ac:dyDescent="0.2">
      <c r="B15" s="21"/>
      <c r="C15" s="21"/>
      <c r="D15" s="21"/>
      <c r="BF15" s="58" t="s">
        <v>4</v>
      </c>
    </row>
    <row r="16" spans="1:58" ht="12.75" customHeight="1" x14ac:dyDescent="0.2">
      <c r="A16" s="3"/>
      <c r="B16" s="268" t="s">
        <v>85</v>
      </c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70"/>
      <c r="BF16" s="43"/>
    </row>
    <row r="17" spans="1:54" ht="12.75" customHeight="1" x14ac:dyDescent="0.2">
      <c r="A17" s="3"/>
      <c r="B17" s="10" t="s">
        <v>2</v>
      </c>
      <c r="C17" s="11" t="s">
        <v>14</v>
      </c>
      <c r="D17" s="275" t="s">
        <v>13</v>
      </c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46"/>
      <c r="P17" s="309" t="s">
        <v>29</v>
      </c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1"/>
      <c r="AW17" s="312" t="s">
        <v>34</v>
      </c>
      <c r="AX17" s="312"/>
      <c r="AY17" s="79"/>
      <c r="AZ17" s="79"/>
      <c r="BA17" s="79"/>
      <c r="BB17" s="79"/>
    </row>
    <row r="18" spans="1:54" ht="27" customHeight="1" x14ac:dyDescent="0.2">
      <c r="A18" s="3"/>
      <c r="B18" s="64">
        <v>1</v>
      </c>
      <c r="C18" s="48">
        <v>1</v>
      </c>
      <c r="D18" s="246" t="s">
        <v>44</v>
      </c>
      <c r="E18" s="247"/>
      <c r="F18" s="247"/>
      <c r="G18" s="247"/>
      <c r="H18" s="247"/>
      <c r="I18" s="247"/>
      <c r="J18" s="247"/>
      <c r="K18" s="247"/>
      <c r="L18" s="247"/>
      <c r="M18" s="247"/>
      <c r="N18" s="248"/>
      <c r="O18" s="97"/>
      <c r="P18" s="249" t="s">
        <v>86</v>
      </c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1"/>
      <c r="AW18" s="272" t="s">
        <v>79</v>
      </c>
      <c r="AX18" s="273"/>
      <c r="AY18" s="79"/>
      <c r="AZ18" s="79"/>
      <c r="BA18" s="79"/>
      <c r="BB18" s="79"/>
    </row>
    <row r="19" spans="1:54" ht="24" customHeight="1" x14ac:dyDescent="0.2">
      <c r="A19" s="3"/>
      <c r="B19" s="64">
        <f>B18+1</f>
        <v>2</v>
      </c>
      <c r="C19" s="48">
        <v>1</v>
      </c>
      <c r="D19" s="246" t="s">
        <v>45</v>
      </c>
      <c r="E19" s="247"/>
      <c r="F19" s="247"/>
      <c r="G19" s="247"/>
      <c r="H19" s="247"/>
      <c r="I19" s="247"/>
      <c r="J19" s="247"/>
      <c r="K19" s="247"/>
      <c r="L19" s="247"/>
      <c r="M19" s="247"/>
      <c r="N19" s="248"/>
      <c r="O19" s="98"/>
      <c r="P19" s="249" t="s">
        <v>87</v>
      </c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1"/>
      <c r="AW19" s="274" t="s">
        <v>43</v>
      </c>
      <c r="AX19" s="274"/>
      <c r="AY19" s="79"/>
      <c r="AZ19" s="79"/>
      <c r="BA19" s="79"/>
      <c r="BB19" s="79"/>
    </row>
    <row r="20" spans="1:54" ht="12" customHeight="1" x14ac:dyDescent="0.2">
      <c r="A20" s="3"/>
      <c r="B20" s="64">
        <f t="shared" ref="B20:B37" si="0">B19+1</f>
        <v>3</v>
      </c>
      <c r="C20" s="48">
        <v>1</v>
      </c>
      <c r="D20" s="227" t="s">
        <v>46</v>
      </c>
      <c r="E20" s="228"/>
      <c r="F20" s="228"/>
      <c r="G20" s="228"/>
      <c r="H20" s="228"/>
      <c r="I20" s="228"/>
      <c r="J20" s="228"/>
      <c r="K20" s="228"/>
      <c r="L20" s="228"/>
      <c r="M20" s="228"/>
      <c r="N20" s="229"/>
      <c r="O20" s="98"/>
      <c r="P20" s="255" t="s">
        <v>70</v>
      </c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7"/>
      <c r="AW20" s="274" t="s">
        <v>79</v>
      </c>
      <c r="AX20" s="274"/>
      <c r="AY20" s="79"/>
      <c r="AZ20" s="79"/>
      <c r="BA20" s="79"/>
      <c r="BB20" s="79"/>
    </row>
    <row r="21" spans="1:54" ht="26.25" customHeight="1" x14ac:dyDescent="0.2">
      <c r="A21" s="3"/>
      <c r="B21" s="64">
        <f t="shared" si="0"/>
        <v>4</v>
      </c>
      <c r="C21" s="48">
        <v>1</v>
      </c>
      <c r="D21" s="227" t="s">
        <v>47</v>
      </c>
      <c r="E21" s="228"/>
      <c r="F21" s="228"/>
      <c r="G21" s="228"/>
      <c r="H21" s="228"/>
      <c r="I21" s="228"/>
      <c r="J21" s="228"/>
      <c r="K21" s="228"/>
      <c r="L21" s="228"/>
      <c r="M21" s="228"/>
      <c r="N21" s="229"/>
      <c r="O21" s="99"/>
      <c r="P21" s="249" t="s">
        <v>88</v>
      </c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1"/>
      <c r="AW21" s="274"/>
      <c r="AX21" s="274"/>
      <c r="AY21" s="79"/>
      <c r="AZ21" s="79"/>
      <c r="BA21" s="79"/>
      <c r="BB21" s="79"/>
    </row>
    <row r="22" spans="1:54" x14ac:dyDescent="0.2">
      <c r="A22" s="3"/>
      <c r="B22" s="64">
        <f t="shared" si="0"/>
        <v>5</v>
      </c>
      <c r="C22" s="48">
        <v>1</v>
      </c>
      <c r="D22" s="227" t="s">
        <v>48</v>
      </c>
      <c r="E22" s="228"/>
      <c r="F22" s="228"/>
      <c r="G22" s="228"/>
      <c r="H22" s="228"/>
      <c r="I22" s="228"/>
      <c r="J22" s="228"/>
      <c r="K22" s="228"/>
      <c r="L22" s="228"/>
      <c r="M22" s="228"/>
      <c r="N22" s="229"/>
      <c r="O22" s="97"/>
      <c r="P22" s="249" t="s">
        <v>66</v>
      </c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1"/>
      <c r="AW22" s="276" t="s">
        <v>80</v>
      </c>
      <c r="AX22" s="277"/>
      <c r="AY22" s="79"/>
      <c r="AZ22" s="79"/>
      <c r="BA22" s="79"/>
      <c r="BB22" s="79"/>
    </row>
    <row r="23" spans="1:54" ht="40.5" customHeight="1" x14ac:dyDescent="0.2">
      <c r="A23" s="3"/>
      <c r="B23" s="64">
        <f t="shared" si="0"/>
        <v>6</v>
      </c>
      <c r="C23" s="48">
        <v>1</v>
      </c>
      <c r="D23" s="227" t="s">
        <v>49</v>
      </c>
      <c r="E23" s="228"/>
      <c r="F23" s="228"/>
      <c r="G23" s="228"/>
      <c r="H23" s="228"/>
      <c r="I23" s="228"/>
      <c r="J23" s="228"/>
      <c r="K23" s="228"/>
      <c r="L23" s="228"/>
      <c r="M23" s="228"/>
      <c r="N23" s="229"/>
      <c r="O23" s="99"/>
      <c r="P23" s="252" t="s">
        <v>67</v>
      </c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4"/>
      <c r="AW23" s="278"/>
      <c r="AX23" s="279"/>
      <c r="AY23" s="79"/>
      <c r="AZ23" s="79"/>
      <c r="BA23" s="79"/>
      <c r="BB23" s="79"/>
    </row>
    <row r="24" spans="1:54" ht="26.25" customHeight="1" x14ac:dyDescent="0.2">
      <c r="A24" s="3"/>
      <c r="B24" s="64">
        <f t="shared" si="0"/>
        <v>7</v>
      </c>
      <c r="C24" s="48">
        <v>1</v>
      </c>
      <c r="D24" s="227" t="s">
        <v>50</v>
      </c>
      <c r="E24" s="228"/>
      <c r="F24" s="228"/>
      <c r="G24" s="228"/>
      <c r="H24" s="228"/>
      <c r="I24" s="228"/>
      <c r="J24" s="228"/>
      <c r="K24" s="228"/>
      <c r="L24" s="228"/>
      <c r="M24" s="228"/>
      <c r="N24" s="229"/>
      <c r="O24" s="93"/>
      <c r="P24" s="252" t="s">
        <v>68</v>
      </c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4"/>
      <c r="AW24" s="280" t="s">
        <v>79</v>
      </c>
      <c r="AX24" s="281"/>
      <c r="AY24" s="80"/>
      <c r="AZ24" s="80"/>
      <c r="BA24" s="80"/>
      <c r="BB24" s="80"/>
    </row>
    <row r="25" spans="1:54" ht="39" customHeight="1" x14ac:dyDescent="0.2">
      <c r="A25" s="3"/>
      <c r="B25" s="64">
        <f t="shared" si="0"/>
        <v>8</v>
      </c>
      <c r="C25" s="47">
        <v>1</v>
      </c>
      <c r="D25" s="227" t="s">
        <v>51</v>
      </c>
      <c r="E25" s="228"/>
      <c r="F25" s="228"/>
      <c r="G25" s="228"/>
      <c r="H25" s="228"/>
      <c r="I25" s="228"/>
      <c r="J25" s="228"/>
      <c r="K25" s="228"/>
      <c r="L25" s="228"/>
      <c r="M25" s="228"/>
      <c r="N25" s="229"/>
      <c r="O25" s="93"/>
      <c r="P25" s="252" t="s">
        <v>69</v>
      </c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4"/>
      <c r="AW25" s="272" t="s">
        <v>43</v>
      </c>
      <c r="AX25" s="273"/>
      <c r="AY25" s="80"/>
      <c r="AZ25" s="80"/>
      <c r="BA25" s="80"/>
      <c r="BB25" s="80"/>
    </row>
    <row r="26" spans="1:54" ht="26.25" customHeight="1" x14ac:dyDescent="0.2">
      <c r="A26" s="3"/>
      <c r="B26" s="64">
        <f t="shared" si="0"/>
        <v>9</v>
      </c>
      <c r="C26" s="48">
        <v>1</v>
      </c>
      <c r="D26" s="227" t="s">
        <v>52</v>
      </c>
      <c r="E26" s="228"/>
      <c r="F26" s="228"/>
      <c r="G26" s="228"/>
      <c r="H26" s="228"/>
      <c r="I26" s="228"/>
      <c r="J26" s="228"/>
      <c r="K26" s="228"/>
      <c r="L26" s="228"/>
      <c r="M26" s="228"/>
      <c r="N26" s="229"/>
      <c r="O26" s="98"/>
      <c r="P26" s="258" t="s">
        <v>71</v>
      </c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60"/>
      <c r="AW26" s="278"/>
      <c r="AX26" s="279"/>
      <c r="AY26" s="80"/>
      <c r="AZ26" s="80"/>
      <c r="BA26" s="80"/>
      <c r="BB26" s="80"/>
    </row>
    <row r="27" spans="1:54" ht="66" customHeight="1" x14ac:dyDescent="0.2">
      <c r="A27" s="3"/>
      <c r="B27" s="64">
        <f t="shared" si="0"/>
        <v>10</v>
      </c>
      <c r="C27" s="48">
        <v>1</v>
      </c>
      <c r="D27" s="227" t="s">
        <v>53</v>
      </c>
      <c r="E27" s="228"/>
      <c r="F27" s="228"/>
      <c r="G27" s="228"/>
      <c r="H27" s="228"/>
      <c r="I27" s="228"/>
      <c r="J27" s="228"/>
      <c r="K27" s="228"/>
      <c r="L27" s="228"/>
      <c r="M27" s="228"/>
      <c r="N27" s="229"/>
      <c r="O27" s="98"/>
      <c r="P27" s="258" t="s">
        <v>72</v>
      </c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60"/>
      <c r="AW27" s="274" t="s">
        <v>79</v>
      </c>
      <c r="AX27" s="274"/>
      <c r="AY27" s="80"/>
      <c r="AZ27" s="80"/>
      <c r="BA27" s="80"/>
      <c r="BB27" s="80"/>
    </row>
    <row r="28" spans="1:54" ht="63.75" customHeight="1" x14ac:dyDescent="0.2">
      <c r="A28" s="3"/>
      <c r="B28" s="64">
        <f t="shared" si="0"/>
        <v>11</v>
      </c>
      <c r="C28" s="48">
        <v>1</v>
      </c>
      <c r="D28" s="227" t="s">
        <v>54</v>
      </c>
      <c r="E28" s="228"/>
      <c r="F28" s="228"/>
      <c r="G28" s="228"/>
      <c r="H28" s="228"/>
      <c r="I28" s="228"/>
      <c r="J28" s="228"/>
      <c r="K28" s="228"/>
      <c r="L28" s="228"/>
      <c r="M28" s="228"/>
      <c r="N28" s="229"/>
      <c r="O28" s="99"/>
      <c r="P28" s="258" t="s">
        <v>72</v>
      </c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60"/>
      <c r="AW28" s="274"/>
      <c r="AX28" s="274"/>
      <c r="AY28" s="80"/>
      <c r="AZ28" s="80"/>
      <c r="BA28" s="80"/>
      <c r="BB28" s="80"/>
    </row>
    <row r="29" spans="1:54" ht="24.75" customHeight="1" x14ac:dyDescent="0.2">
      <c r="A29" s="3"/>
      <c r="B29" s="64">
        <f t="shared" si="0"/>
        <v>12</v>
      </c>
      <c r="C29" s="48">
        <v>1</v>
      </c>
      <c r="D29" s="227" t="s">
        <v>55</v>
      </c>
      <c r="E29" s="228"/>
      <c r="F29" s="228"/>
      <c r="G29" s="228"/>
      <c r="H29" s="228"/>
      <c r="I29" s="228"/>
      <c r="J29" s="228"/>
      <c r="K29" s="228"/>
      <c r="L29" s="228"/>
      <c r="M29" s="228"/>
      <c r="N29" s="229"/>
      <c r="O29" s="100"/>
      <c r="P29" s="258" t="s">
        <v>73</v>
      </c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60"/>
      <c r="AW29" s="280" t="s">
        <v>81</v>
      </c>
      <c r="AX29" s="281"/>
      <c r="AY29" s="80"/>
      <c r="AZ29" s="80"/>
      <c r="BA29" s="80"/>
      <c r="BB29" s="80"/>
    </row>
    <row r="30" spans="1:54" ht="63" customHeight="1" x14ac:dyDescent="0.2">
      <c r="A30" s="3"/>
      <c r="B30" s="64">
        <f t="shared" si="0"/>
        <v>13</v>
      </c>
      <c r="C30" s="48">
        <v>1</v>
      </c>
      <c r="D30" s="227" t="s">
        <v>56</v>
      </c>
      <c r="E30" s="228"/>
      <c r="F30" s="228"/>
      <c r="G30" s="228"/>
      <c r="H30" s="228"/>
      <c r="I30" s="228"/>
      <c r="J30" s="228"/>
      <c r="K30" s="228"/>
      <c r="L30" s="228"/>
      <c r="M30" s="228"/>
      <c r="N30" s="229"/>
      <c r="O30" s="101"/>
      <c r="P30" s="258" t="s">
        <v>72</v>
      </c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60"/>
      <c r="AW30" s="280" t="s">
        <v>82</v>
      </c>
      <c r="AX30" s="281"/>
      <c r="AY30" s="49"/>
      <c r="AZ30" s="49"/>
      <c r="BA30" s="49"/>
      <c r="BB30" s="49"/>
    </row>
    <row r="31" spans="1:54" ht="66.75" customHeight="1" x14ac:dyDescent="0.2">
      <c r="A31" s="3"/>
      <c r="B31" s="64">
        <f t="shared" si="0"/>
        <v>14</v>
      </c>
      <c r="C31" s="48">
        <v>1</v>
      </c>
      <c r="D31" s="227" t="s">
        <v>57</v>
      </c>
      <c r="E31" s="228"/>
      <c r="F31" s="228"/>
      <c r="G31" s="228"/>
      <c r="H31" s="228"/>
      <c r="I31" s="228"/>
      <c r="J31" s="228"/>
      <c r="K31" s="228"/>
      <c r="L31" s="228"/>
      <c r="M31" s="228"/>
      <c r="N31" s="229"/>
      <c r="O31" s="101"/>
      <c r="P31" s="258" t="s">
        <v>72</v>
      </c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60"/>
      <c r="AW31" s="272" t="s">
        <v>79</v>
      </c>
      <c r="AX31" s="273"/>
      <c r="AY31" s="49"/>
      <c r="AZ31" s="49"/>
      <c r="BA31" s="49"/>
      <c r="BB31" s="49"/>
    </row>
    <row r="32" spans="1:54" ht="38.25" customHeight="1" x14ac:dyDescent="0.2">
      <c r="A32" s="3"/>
      <c r="B32" s="64">
        <f t="shared" si="0"/>
        <v>15</v>
      </c>
      <c r="C32" s="48">
        <v>1</v>
      </c>
      <c r="D32" s="227" t="s">
        <v>58</v>
      </c>
      <c r="E32" s="228"/>
      <c r="F32" s="228"/>
      <c r="G32" s="228"/>
      <c r="H32" s="228"/>
      <c r="I32" s="228"/>
      <c r="J32" s="228"/>
      <c r="K32" s="228"/>
      <c r="L32" s="228"/>
      <c r="M32" s="228"/>
      <c r="N32" s="229"/>
      <c r="O32" s="101"/>
      <c r="P32" s="261" t="s">
        <v>74</v>
      </c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2"/>
      <c r="AQ32" s="262"/>
      <c r="AR32" s="262"/>
      <c r="AS32" s="262"/>
      <c r="AT32" s="262"/>
      <c r="AU32" s="262"/>
      <c r="AV32" s="263"/>
      <c r="AW32" s="276"/>
      <c r="AX32" s="277"/>
      <c r="AY32" s="49"/>
      <c r="AZ32" s="49"/>
      <c r="BA32" s="49"/>
      <c r="BB32" s="49"/>
    </row>
    <row r="33" spans="1:58" ht="40.5" customHeight="1" x14ac:dyDescent="0.2">
      <c r="A33" s="3"/>
      <c r="B33" s="64">
        <f t="shared" si="0"/>
        <v>16</v>
      </c>
      <c r="C33" s="48">
        <v>1</v>
      </c>
      <c r="D33" s="227" t="s">
        <v>59</v>
      </c>
      <c r="E33" s="228"/>
      <c r="F33" s="228"/>
      <c r="G33" s="228"/>
      <c r="H33" s="228"/>
      <c r="I33" s="228"/>
      <c r="J33" s="228"/>
      <c r="K33" s="228"/>
      <c r="L33" s="228"/>
      <c r="M33" s="228"/>
      <c r="N33" s="229"/>
      <c r="O33" s="93"/>
      <c r="P33" s="261" t="s">
        <v>75</v>
      </c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3"/>
      <c r="AW33" s="278"/>
      <c r="AX33" s="279"/>
      <c r="AY33" s="49"/>
      <c r="AZ33" s="49"/>
      <c r="BA33" s="49"/>
      <c r="BB33" s="49"/>
    </row>
    <row r="34" spans="1:58" ht="42" customHeight="1" x14ac:dyDescent="0.2">
      <c r="A34" s="3"/>
      <c r="B34" s="64">
        <f t="shared" si="0"/>
        <v>17</v>
      </c>
      <c r="C34" s="48">
        <v>1</v>
      </c>
      <c r="D34" s="227" t="s">
        <v>60</v>
      </c>
      <c r="E34" s="228"/>
      <c r="F34" s="228"/>
      <c r="G34" s="228"/>
      <c r="H34" s="228"/>
      <c r="I34" s="228"/>
      <c r="J34" s="228"/>
      <c r="K34" s="228"/>
      <c r="L34" s="228"/>
      <c r="M34" s="228"/>
      <c r="N34" s="229"/>
      <c r="O34" s="93"/>
      <c r="P34" s="261" t="s">
        <v>75</v>
      </c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62"/>
      <c r="AU34" s="262"/>
      <c r="AV34" s="263"/>
      <c r="AW34" s="280" t="s">
        <v>83</v>
      </c>
      <c r="AX34" s="281"/>
      <c r="AY34" s="49"/>
      <c r="AZ34" s="49"/>
      <c r="BA34" s="49"/>
      <c r="BB34" s="49"/>
    </row>
    <row r="35" spans="1:58" ht="27" customHeight="1" x14ac:dyDescent="0.2">
      <c r="A35" s="3"/>
      <c r="B35" s="64">
        <f t="shared" si="0"/>
        <v>18</v>
      </c>
      <c r="C35" s="48">
        <v>1</v>
      </c>
      <c r="D35" s="227" t="s">
        <v>61</v>
      </c>
      <c r="E35" s="228"/>
      <c r="F35" s="228"/>
      <c r="G35" s="228"/>
      <c r="H35" s="228"/>
      <c r="I35" s="228"/>
      <c r="J35" s="228"/>
      <c r="K35" s="228"/>
      <c r="L35" s="228"/>
      <c r="M35" s="228"/>
      <c r="N35" s="229"/>
      <c r="O35" s="93"/>
      <c r="P35" s="261" t="s">
        <v>76</v>
      </c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  <c r="AP35" s="262"/>
      <c r="AQ35" s="262"/>
      <c r="AR35" s="262"/>
      <c r="AS35" s="262"/>
      <c r="AT35" s="262"/>
      <c r="AU35" s="262"/>
      <c r="AV35" s="263"/>
      <c r="AW35" s="280" t="s">
        <v>79</v>
      </c>
      <c r="AX35" s="281"/>
      <c r="AY35" s="49"/>
      <c r="AZ35" s="49"/>
      <c r="BA35" s="49"/>
      <c r="BB35" s="49"/>
    </row>
    <row r="36" spans="1:58" ht="30" customHeight="1" x14ac:dyDescent="0.2">
      <c r="A36" s="3"/>
      <c r="B36" s="64">
        <f t="shared" si="0"/>
        <v>19</v>
      </c>
      <c r="C36" s="48">
        <v>1</v>
      </c>
      <c r="D36" s="232" t="s">
        <v>62</v>
      </c>
      <c r="E36" s="233"/>
      <c r="F36" s="233"/>
      <c r="G36" s="233"/>
      <c r="H36" s="233"/>
      <c r="I36" s="233"/>
      <c r="J36" s="233"/>
      <c r="K36" s="233"/>
      <c r="L36" s="233"/>
      <c r="M36" s="233"/>
      <c r="N36" s="234"/>
      <c r="O36" s="93"/>
      <c r="P36" s="261" t="s">
        <v>77</v>
      </c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3"/>
      <c r="AW36" s="274" t="s">
        <v>43</v>
      </c>
      <c r="AX36" s="274"/>
      <c r="AY36" s="49"/>
      <c r="AZ36" s="49"/>
      <c r="BA36" s="49"/>
      <c r="BB36" s="49"/>
    </row>
    <row r="37" spans="1:58" ht="28.5" customHeight="1" x14ac:dyDescent="0.2">
      <c r="A37" s="3"/>
      <c r="B37" s="64">
        <f t="shared" si="0"/>
        <v>20</v>
      </c>
      <c r="C37" s="48">
        <v>1</v>
      </c>
      <c r="D37" s="227" t="s">
        <v>63</v>
      </c>
      <c r="E37" s="228"/>
      <c r="F37" s="228"/>
      <c r="G37" s="228"/>
      <c r="H37" s="228"/>
      <c r="I37" s="228"/>
      <c r="J37" s="228"/>
      <c r="K37" s="228"/>
      <c r="L37" s="228"/>
      <c r="M37" s="228"/>
      <c r="N37" s="229"/>
      <c r="O37" s="93"/>
      <c r="P37" s="261" t="s">
        <v>78</v>
      </c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2"/>
      <c r="AR37" s="262"/>
      <c r="AS37" s="262"/>
      <c r="AT37" s="262"/>
      <c r="AU37" s="262"/>
      <c r="AV37" s="263"/>
      <c r="AW37" s="280" t="s">
        <v>79</v>
      </c>
      <c r="AX37" s="281"/>
      <c r="AY37" s="49"/>
      <c r="AZ37" s="49"/>
      <c r="BA37" s="49"/>
      <c r="BB37" s="49"/>
    </row>
    <row r="38" spans="1:58" ht="12.75" customHeight="1" x14ac:dyDescent="0.2">
      <c r="A38" s="3"/>
      <c r="B38" s="5" t="s">
        <v>20</v>
      </c>
      <c r="C38" s="5">
        <f>SUM(C18:C37)</f>
        <v>20</v>
      </c>
      <c r="D38" s="12"/>
      <c r="E38" s="24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64"/>
      <c r="AY38" s="264"/>
      <c r="AZ38" s="264"/>
      <c r="BA38" s="264"/>
      <c r="BB38" s="264"/>
      <c r="BC38" s="264"/>
      <c r="BD38" s="264"/>
      <c r="BE38" s="264"/>
      <c r="BF38" s="264"/>
    </row>
    <row r="39" spans="1:58" ht="12.75" customHeight="1" x14ac:dyDescent="0.2">
      <c r="B39" s="9"/>
      <c r="C39" s="9"/>
    </row>
    <row r="40" spans="1:58" ht="12.75" customHeight="1" x14ac:dyDescent="0.2">
      <c r="D40" s="2"/>
      <c r="E40" s="23"/>
      <c r="F40" s="89">
        <v>250</v>
      </c>
      <c r="G40" s="90"/>
      <c r="H40" s="91">
        <f>F40/F42</f>
        <v>20.833333333333332</v>
      </c>
    </row>
    <row r="41" spans="1:58" ht="12.75" customHeight="1" x14ac:dyDescent="0.2">
      <c r="C41" s="3"/>
      <c r="D41" s="230" t="s">
        <v>7</v>
      </c>
      <c r="E41" s="231"/>
      <c r="F41" s="5">
        <f>C38</f>
        <v>20</v>
      </c>
      <c r="G41" s="35"/>
      <c r="H41" s="21"/>
      <c r="I41" s="21"/>
    </row>
    <row r="42" spans="1:58" ht="12.75" customHeight="1" x14ac:dyDescent="0.2">
      <c r="C42" s="3"/>
      <c r="D42" s="230" t="s">
        <v>10</v>
      </c>
      <c r="E42" s="231"/>
      <c r="F42" s="5">
        <f>F41*0.6</f>
        <v>12</v>
      </c>
      <c r="G42" s="35"/>
      <c r="H42" s="21"/>
      <c r="I42" s="21"/>
    </row>
    <row r="43" spans="1:58" ht="12.75" customHeight="1" x14ac:dyDescent="0.2">
      <c r="D43" s="9"/>
      <c r="E43" s="24"/>
      <c r="F43" s="13"/>
      <c r="G43" s="32"/>
      <c r="H43" s="2"/>
      <c r="I43" s="2"/>
      <c r="J43" s="2"/>
      <c r="K43" s="2"/>
      <c r="L43" s="2"/>
      <c r="M43" s="2"/>
      <c r="N43" s="23"/>
      <c r="O43" s="23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3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1"/>
      <c r="AZ43" s="21"/>
      <c r="BA43" s="21"/>
      <c r="BB43" s="21"/>
    </row>
    <row r="44" spans="1:58" ht="12.75" customHeight="1" x14ac:dyDescent="0.2">
      <c r="B44" s="21"/>
      <c r="C44" s="21"/>
      <c r="D44" s="21"/>
      <c r="E44" s="60"/>
      <c r="F44" s="287" t="s">
        <v>21</v>
      </c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7"/>
      <c r="AG44" s="287"/>
      <c r="AH44" s="287"/>
      <c r="AI44" s="287"/>
      <c r="AJ44" s="287"/>
      <c r="AK44" s="287"/>
      <c r="AL44" s="287"/>
      <c r="AM44" s="287"/>
      <c r="AN44" s="287"/>
      <c r="AO44" s="287"/>
      <c r="AP44" s="287"/>
      <c r="AQ44" s="287"/>
      <c r="AR44" s="287"/>
      <c r="AS44" s="287"/>
      <c r="AT44" s="303" t="s">
        <v>26</v>
      </c>
      <c r="AU44" s="303" t="s">
        <v>27</v>
      </c>
      <c r="AV44" s="306" t="s">
        <v>36</v>
      </c>
      <c r="AW44" s="300" t="s">
        <v>18</v>
      </c>
      <c r="AX44" s="297" t="s">
        <v>16</v>
      </c>
      <c r="AY44" s="81"/>
    </row>
    <row r="45" spans="1:58" ht="12.75" hidden="1" customHeight="1" x14ac:dyDescent="0.2">
      <c r="B45" s="21"/>
      <c r="C45" s="21"/>
      <c r="D45" s="21"/>
      <c r="E45" s="61" t="s">
        <v>30</v>
      </c>
      <c r="F45" s="7" t="s">
        <v>33</v>
      </c>
      <c r="G45" s="7"/>
      <c r="H45" s="7" t="s">
        <v>33</v>
      </c>
      <c r="I45" s="7"/>
      <c r="J45" s="7" t="s">
        <v>0</v>
      </c>
      <c r="K45" s="7"/>
      <c r="L45" s="7" t="s">
        <v>31</v>
      </c>
      <c r="M45" s="7"/>
      <c r="N45" s="7" t="s">
        <v>32</v>
      </c>
      <c r="O45" s="7"/>
      <c r="P45" s="7" t="s">
        <v>33</v>
      </c>
      <c r="Q45" s="7"/>
      <c r="R45" s="7" t="s">
        <v>31</v>
      </c>
      <c r="S45" s="7"/>
      <c r="T45" s="7" t="s">
        <v>32</v>
      </c>
      <c r="U45" s="7"/>
      <c r="V45" s="7" t="s">
        <v>31</v>
      </c>
      <c r="W45" s="7"/>
      <c r="X45" s="7" t="s">
        <v>33</v>
      </c>
      <c r="Y45" s="7"/>
      <c r="Z45" s="7" t="s">
        <v>0</v>
      </c>
      <c r="AA45" s="7"/>
      <c r="AB45" s="7" t="s">
        <v>31</v>
      </c>
      <c r="AC45" s="7"/>
      <c r="AD45" s="7" t="s">
        <v>31</v>
      </c>
      <c r="AE45" s="7"/>
      <c r="AF45" s="7" t="s">
        <v>33</v>
      </c>
      <c r="AG45" s="7"/>
      <c r="AH45" s="7" t="s">
        <v>33</v>
      </c>
      <c r="AI45" s="7"/>
      <c r="AJ45" s="7" t="s">
        <v>32</v>
      </c>
      <c r="AK45" s="7"/>
      <c r="AL45" s="7" t="s">
        <v>0</v>
      </c>
      <c r="AM45" s="7"/>
      <c r="AN45" s="7" t="s">
        <v>32</v>
      </c>
      <c r="AO45" s="7"/>
      <c r="AP45" s="7" t="s">
        <v>33</v>
      </c>
      <c r="AQ45" s="7"/>
      <c r="AR45" s="7" t="s">
        <v>31</v>
      </c>
      <c r="AS45" s="7"/>
      <c r="AT45" s="304"/>
      <c r="AU45" s="304"/>
      <c r="AV45" s="307"/>
      <c r="AW45" s="301"/>
      <c r="AX45" s="298"/>
      <c r="AY45" s="81"/>
    </row>
    <row r="46" spans="1:58" ht="12.75" hidden="1" customHeight="1" x14ac:dyDescent="0.2">
      <c r="B46" s="2"/>
      <c r="C46" s="2"/>
      <c r="D46" s="2"/>
      <c r="E46" s="61"/>
      <c r="F46" s="7">
        <v>1</v>
      </c>
      <c r="G46" s="7"/>
      <c r="H46" s="7">
        <v>1</v>
      </c>
      <c r="I46" s="7"/>
      <c r="J46" s="7">
        <v>1</v>
      </c>
      <c r="K46" s="7"/>
      <c r="L46" s="7">
        <v>1</v>
      </c>
      <c r="M46" s="7"/>
      <c r="N46" s="7">
        <v>1</v>
      </c>
      <c r="O46" s="7"/>
      <c r="P46" s="7">
        <v>1</v>
      </c>
      <c r="Q46" s="7"/>
      <c r="R46" s="7">
        <v>1</v>
      </c>
      <c r="S46" s="7"/>
      <c r="T46" s="7">
        <v>1</v>
      </c>
      <c r="U46" s="7"/>
      <c r="V46" s="7">
        <v>1</v>
      </c>
      <c r="W46" s="7"/>
      <c r="X46" s="7">
        <v>1</v>
      </c>
      <c r="Y46" s="7"/>
      <c r="Z46" s="7">
        <v>1</v>
      </c>
      <c r="AA46" s="7"/>
      <c r="AB46" s="7">
        <v>1</v>
      </c>
      <c r="AC46" s="7"/>
      <c r="AD46" s="7">
        <v>1</v>
      </c>
      <c r="AE46" s="7"/>
      <c r="AF46" s="7">
        <v>1</v>
      </c>
      <c r="AG46" s="7"/>
      <c r="AH46" s="7">
        <v>1</v>
      </c>
      <c r="AI46" s="7"/>
      <c r="AJ46" s="7">
        <v>1</v>
      </c>
      <c r="AK46" s="7"/>
      <c r="AL46" s="7">
        <v>1</v>
      </c>
      <c r="AM46" s="7"/>
      <c r="AN46" s="7">
        <v>1</v>
      </c>
      <c r="AO46" s="7"/>
      <c r="AP46" s="7">
        <v>1</v>
      </c>
      <c r="AQ46" s="7"/>
      <c r="AR46" s="7">
        <v>1</v>
      </c>
      <c r="AS46" s="7"/>
      <c r="AT46" s="304"/>
      <c r="AU46" s="304"/>
      <c r="AV46" s="307"/>
      <c r="AW46" s="301"/>
      <c r="AX46" s="298"/>
      <c r="AY46" s="81"/>
    </row>
    <row r="47" spans="1:58" ht="38.25" customHeight="1" x14ac:dyDescent="0.2">
      <c r="A47" s="3"/>
      <c r="B47" s="20" t="s">
        <v>8</v>
      </c>
      <c r="C47" s="288" t="s">
        <v>12</v>
      </c>
      <c r="D47" s="288"/>
      <c r="E47" s="53" t="s">
        <v>25</v>
      </c>
      <c r="F47" s="29">
        <v>1</v>
      </c>
      <c r="G47" s="59"/>
      <c r="H47" s="29">
        <v>2</v>
      </c>
      <c r="I47" s="29"/>
      <c r="J47" s="29">
        <v>3</v>
      </c>
      <c r="K47" s="29"/>
      <c r="L47" s="29">
        <v>4</v>
      </c>
      <c r="M47" s="29"/>
      <c r="N47" s="29">
        <v>5</v>
      </c>
      <c r="O47" s="29"/>
      <c r="P47" s="29">
        <v>6</v>
      </c>
      <c r="Q47" s="29"/>
      <c r="R47" s="29">
        <v>7</v>
      </c>
      <c r="S47" s="29"/>
      <c r="T47" s="29">
        <v>8</v>
      </c>
      <c r="U47" s="29"/>
      <c r="V47" s="29">
        <v>9</v>
      </c>
      <c r="W47" s="29"/>
      <c r="X47" s="29">
        <v>10</v>
      </c>
      <c r="Y47" s="29"/>
      <c r="Z47" s="29">
        <v>11</v>
      </c>
      <c r="AA47" s="29"/>
      <c r="AB47" s="29">
        <v>12</v>
      </c>
      <c r="AC47" s="29"/>
      <c r="AD47" s="29">
        <v>13</v>
      </c>
      <c r="AE47" s="29"/>
      <c r="AF47" s="29">
        <v>14</v>
      </c>
      <c r="AG47" s="29"/>
      <c r="AH47" s="29">
        <v>15</v>
      </c>
      <c r="AI47" s="29"/>
      <c r="AJ47" s="29">
        <v>16</v>
      </c>
      <c r="AK47" s="29"/>
      <c r="AL47" s="29">
        <v>17</v>
      </c>
      <c r="AM47" s="29"/>
      <c r="AN47" s="29">
        <v>18</v>
      </c>
      <c r="AO47" s="29"/>
      <c r="AP47" s="29">
        <v>19</v>
      </c>
      <c r="AQ47" s="29"/>
      <c r="AR47" s="29">
        <v>20</v>
      </c>
      <c r="AS47" s="29"/>
      <c r="AT47" s="305"/>
      <c r="AU47" s="305"/>
      <c r="AV47" s="308"/>
      <c r="AW47" s="302"/>
      <c r="AX47" s="299"/>
      <c r="AY47" s="81"/>
      <c r="AZ47" s="220" t="s">
        <v>93</v>
      </c>
      <c r="BA47" s="220" t="s">
        <v>94</v>
      </c>
      <c r="BB47" s="220" t="s">
        <v>95</v>
      </c>
    </row>
    <row r="48" spans="1:58" ht="12.75" customHeight="1" x14ac:dyDescent="0.2">
      <c r="A48" s="3"/>
      <c r="B48" s="5">
        <v>1</v>
      </c>
      <c r="C48" s="225" t="s">
        <v>142</v>
      </c>
      <c r="D48" s="226" t="s">
        <v>142</v>
      </c>
      <c r="E48" s="22" t="s">
        <v>171</v>
      </c>
      <c r="F48" s="84"/>
      <c r="G48" s="85">
        <f t="shared" ref="G48:G74" si="1">IF(F48=$F$45,$F$46,0)</f>
        <v>0</v>
      </c>
      <c r="H48" s="84"/>
      <c r="I48" s="85">
        <f t="shared" ref="I48:I74" si="2">IF(H48=$H$45,$H$46,0)</f>
        <v>0</v>
      </c>
      <c r="J48" s="84"/>
      <c r="K48" s="85">
        <f t="shared" ref="K48:K74" si="3">IF(J48=$J$45,$J$46,0)</f>
        <v>0</v>
      </c>
      <c r="L48" s="84"/>
      <c r="M48" s="85">
        <f t="shared" ref="M48:M74" si="4">IF(L48=$L$45,$L$46,0)</f>
        <v>0</v>
      </c>
      <c r="N48" s="84"/>
      <c r="O48" s="85">
        <f t="shared" ref="O48:O74" si="5">IF(N48=$N$45,$N$46,0)</f>
        <v>0</v>
      </c>
      <c r="P48" s="84"/>
      <c r="Q48" s="85">
        <f t="shared" ref="Q48:Q74" si="6">IF(P48=$P$45,$P$46,0)</f>
        <v>0</v>
      </c>
      <c r="R48" s="84"/>
      <c r="S48" s="85">
        <f t="shared" ref="S48:S74" si="7">IF(R48=$R$45,$R$46,0)</f>
        <v>0</v>
      </c>
      <c r="T48" s="84"/>
      <c r="U48" s="85">
        <f t="shared" ref="U48:U74" si="8">IF(T48=$T$45,$T$46,0)</f>
        <v>0</v>
      </c>
      <c r="V48" s="84"/>
      <c r="W48" s="85">
        <f t="shared" ref="W48:W74" si="9">IF(V48=$V$45,$V$46,0)</f>
        <v>0</v>
      </c>
      <c r="X48" s="84"/>
      <c r="Y48" s="85">
        <f t="shared" ref="Y48:Y74" si="10">IF(X48=$X$45,$X$46,0)</f>
        <v>0</v>
      </c>
      <c r="Z48" s="84"/>
      <c r="AA48" s="85">
        <f t="shared" ref="AA48:AA74" si="11">IF(Z48=$Z$45,$Z$46,0)</f>
        <v>0</v>
      </c>
      <c r="AB48" s="84"/>
      <c r="AC48" s="85">
        <f t="shared" ref="AC48:AC74" si="12">IF(AB48=$AB$45,$AB$46,0)</f>
        <v>0</v>
      </c>
      <c r="AD48" s="84"/>
      <c r="AE48" s="85">
        <f t="shared" ref="AE48:AE74" si="13">IF(AD48=$AD$45,$AD$46,0)</f>
        <v>0</v>
      </c>
      <c r="AF48" s="84"/>
      <c r="AG48" s="85">
        <f t="shared" ref="AG48:AG74" si="14">IF(AF48=$AF$45,$AF$46,0)</f>
        <v>0</v>
      </c>
      <c r="AH48" s="84"/>
      <c r="AI48" s="85">
        <f t="shared" ref="AI48:AI74" si="15">IF(AH48=$AH$45,$AH$46,0)</f>
        <v>0</v>
      </c>
      <c r="AJ48" s="84"/>
      <c r="AK48" s="85">
        <f t="shared" ref="AK48:AK74" si="16">IF(AJ48=$AJ$45,$AJ$46,0)</f>
        <v>0</v>
      </c>
      <c r="AL48" s="84"/>
      <c r="AM48" s="85">
        <f t="shared" ref="AM48:AM74" si="17">IF(AL48=$AL$45,$AL$46,0)</f>
        <v>0</v>
      </c>
      <c r="AN48" s="84"/>
      <c r="AO48" s="85">
        <f t="shared" ref="AO48:AO74" si="18">IF(AN48=$AN$45,$AN$46,0)</f>
        <v>0</v>
      </c>
      <c r="AP48" s="84"/>
      <c r="AQ48" s="85">
        <f t="shared" ref="AQ48:AQ74" si="19">IF(AP48=$AP$45,$AP$46,0)</f>
        <v>0</v>
      </c>
      <c r="AR48" s="84"/>
      <c r="AS48" s="85">
        <f t="shared" ref="AS48:AS70" si="20">IF(AR48=$AR$45,$AR$46,0)</f>
        <v>0</v>
      </c>
      <c r="AT48" s="5">
        <f>IF((E48="P"),SUM(F48:AS48),0)</f>
        <v>0</v>
      </c>
      <c r="AU48" s="14">
        <f t="shared" ref="AU48:AU94" si="21">(AT48*100)/F$41</f>
        <v>0</v>
      </c>
      <c r="AV48" s="88">
        <f>AT48*$H$40</f>
        <v>0</v>
      </c>
      <c r="AW48" s="15">
        <f>IF(AT48&gt;=F$42,0.375*AT48-0.5,0.1666667*AT48+2)</f>
        <v>2</v>
      </c>
      <c r="AX48" s="5" t="str">
        <f>IF($E$48:$E$94="P",IF(AND((AU48&lt;50),(AU48&gt;=0)),"INICIAL",IF(AND((AU48&lt;80),(AU48&gt;49)),"INTERMEDIO",IF(AND((AU48&lt;=100),(AU48&gt;79)),"AVANZADO"))),0)</f>
        <v>INICIAL</v>
      </c>
      <c r="AY48" s="76"/>
      <c r="AZ48" s="220">
        <f>IF((E48="P"),ROUND(AW48-$AW$97,2),0)</f>
        <v>0</v>
      </c>
      <c r="BA48" s="220">
        <f>IF((E48="P"),ROUND(POWER(AZ48,2),3),0)</f>
        <v>0</v>
      </c>
      <c r="BB48" s="220">
        <f>SUM(BA48:BA94)</f>
        <v>0</v>
      </c>
    </row>
    <row r="49" spans="1:73" ht="12.75" customHeight="1" x14ac:dyDescent="0.2">
      <c r="A49" s="3"/>
      <c r="B49" s="5">
        <v>2</v>
      </c>
      <c r="C49" s="225" t="s">
        <v>143</v>
      </c>
      <c r="D49" s="226" t="s">
        <v>143</v>
      </c>
      <c r="E49" s="22"/>
      <c r="F49" s="84"/>
      <c r="G49" s="85">
        <f t="shared" si="1"/>
        <v>0</v>
      </c>
      <c r="H49" s="84"/>
      <c r="I49" s="85">
        <f t="shared" si="2"/>
        <v>0</v>
      </c>
      <c r="J49" s="84"/>
      <c r="K49" s="85">
        <f t="shared" si="3"/>
        <v>0</v>
      </c>
      <c r="L49" s="84"/>
      <c r="M49" s="85">
        <f t="shared" si="4"/>
        <v>0</v>
      </c>
      <c r="N49" s="84"/>
      <c r="O49" s="85">
        <f t="shared" si="5"/>
        <v>0</v>
      </c>
      <c r="P49" s="84"/>
      <c r="Q49" s="85">
        <f t="shared" si="6"/>
        <v>0</v>
      </c>
      <c r="R49" s="84"/>
      <c r="S49" s="85">
        <f t="shared" si="7"/>
        <v>0</v>
      </c>
      <c r="T49" s="84"/>
      <c r="U49" s="85">
        <f t="shared" si="8"/>
        <v>0</v>
      </c>
      <c r="V49" s="84"/>
      <c r="W49" s="85">
        <f t="shared" si="9"/>
        <v>0</v>
      </c>
      <c r="X49" s="84"/>
      <c r="Y49" s="85">
        <f t="shared" si="10"/>
        <v>0</v>
      </c>
      <c r="Z49" s="84"/>
      <c r="AA49" s="85">
        <f t="shared" si="11"/>
        <v>0</v>
      </c>
      <c r="AB49" s="84"/>
      <c r="AC49" s="85">
        <f t="shared" si="12"/>
        <v>0</v>
      </c>
      <c r="AD49" s="84"/>
      <c r="AE49" s="85">
        <f t="shared" si="13"/>
        <v>0</v>
      </c>
      <c r="AF49" s="84"/>
      <c r="AG49" s="85">
        <f t="shared" si="14"/>
        <v>0</v>
      </c>
      <c r="AH49" s="84"/>
      <c r="AI49" s="85">
        <f t="shared" si="15"/>
        <v>0</v>
      </c>
      <c r="AJ49" s="84"/>
      <c r="AK49" s="85">
        <f t="shared" si="16"/>
        <v>0</v>
      </c>
      <c r="AL49" s="84"/>
      <c r="AM49" s="85">
        <f t="shared" si="17"/>
        <v>0</v>
      </c>
      <c r="AN49" s="84"/>
      <c r="AO49" s="85">
        <f t="shared" si="18"/>
        <v>0</v>
      </c>
      <c r="AP49" s="84"/>
      <c r="AQ49" s="85">
        <f t="shared" si="19"/>
        <v>0</v>
      </c>
      <c r="AR49" s="84"/>
      <c r="AS49" s="85">
        <f t="shared" si="20"/>
        <v>0</v>
      </c>
      <c r="AT49" s="5">
        <f t="shared" ref="AT49:AT94" si="22">IF((E49="P"),SUM(F49:AS49),0)</f>
        <v>0</v>
      </c>
      <c r="AU49" s="14">
        <f t="shared" si="21"/>
        <v>0</v>
      </c>
      <c r="AV49" s="87">
        <f t="shared" ref="AV49:AV94" si="23">AT49*$H$40</f>
        <v>0</v>
      </c>
      <c r="AW49" s="15">
        <f t="shared" ref="AW49:AW94" si="24">IF(AT49&gt;=F$42,0.375*AT49-0.5,0.1666667*AT49+2)</f>
        <v>2</v>
      </c>
      <c r="AX49" s="5">
        <f t="shared" ref="AX49:AX94" si="25">IF($E$48:$E$94="P",IF(AND((AU49&lt;50),(AU49&gt;=0)),"INICIAL",IF(AND((AU49&lt;80),(AU49&gt;49)),"INTERMEDIO",IF(AND((AU49&lt;=100),(AU49&gt;79)),"AVANZADO"))),0)</f>
        <v>0</v>
      </c>
      <c r="AY49" s="76"/>
      <c r="AZ49" s="220">
        <f t="shared" ref="AZ49:AZ94" si="26">IF((E49="P"),ROUND(AW49-$AW$97,2),0)</f>
        <v>0</v>
      </c>
      <c r="BA49" s="220">
        <f t="shared" ref="BA49:BA94" si="27">IF((E49="P"),ROUND(POWER(AZ49,2),3),0)</f>
        <v>0</v>
      </c>
      <c r="BB49" s="220">
        <f>COUNTIF(E48:E94,"=P")</f>
        <v>1</v>
      </c>
    </row>
    <row r="50" spans="1:73" ht="12.75" customHeight="1" x14ac:dyDescent="0.2">
      <c r="A50" s="3"/>
      <c r="B50" s="5">
        <v>3</v>
      </c>
      <c r="C50" s="225" t="s">
        <v>144</v>
      </c>
      <c r="D50" s="226" t="s">
        <v>144</v>
      </c>
      <c r="E50" s="22"/>
      <c r="F50" s="84"/>
      <c r="G50" s="85">
        <f t="shared" si="1"/>
        <v>0</v>
      </c>
      <c r="H50" s="84"/>
      <c r="I50" s="85">
        <f t="shared" si="2"/>
        <v>0</v>
      </c>
      <c r="J50" s="84"/>
      <c r="K50" s="85">
        <f t="shared" si="3"/>
        <v>0</v>
      </c>
      <c r="L50" s="84"/>
      <c r="M50" s="85">
        <f t="shared" si="4"/>
        <v>0</v>
      </c>
      <c r="N50" s="84"/>
      <c r="O50" s="85">
        <f t="shared" si="5"/>
        <v>0</v>
      </c>
      <c r="P50" s="84"/>
      <c r="Q50" s="85">
        <f t="shared" si="6"/>
        <v>0</v>
      </c>
      <c r="R50" s="84"/>
      <c r="S50" s="85">
        <f t="shared" si="7"/>
        <v>0</v>
      </c>
      <c r="T50" s="84"/>
      <c r="U50" s="85">
        <f t="shared" si="8"/>
        <v>0</v>
      </c>
      <c r="V50" s="84"/>
      <c r="W50" s="85">
        <f t="shared" si="9"/>
        <v>0</v>
      </c>
      <c r="X50" s="84"/>
      <c r="Y50" s="85">
        <f t="shared" si="10"/>
        <v>0</v>
      </c>
      <c r="Z50" s="84"/>
      <c r="AA50" s="85">
        <f t="shared" si="11"/>
        <v>0</v>
      </c>
      <c r="AB50" s="84"/>
      <c r="AC50" s="85">
        <f t="shared" si="12"/>
        <v>0</v>
      </c>
      <c r="AD50" s="84"/>
      <c r="AE50" s="85">
        <f t="shared" si="13"/>
        <v>0</v>
      </c>
      <c r="AF50" s="84"/>
      <c r="AG50" s="85">
        <f t="shared" si="14"/>
        <v>0</v>
      </c>
      <c r="AH50" s="84"/>
      <c r="AI50" s="85">
        <f t="shared" si="15"/>
        <v>0</v>
      </c>
      <c r="AJ50" s="84"/>
      <c r="AK50" s="85">
        <f t="shared" si="16"/>
        <v>0</v>
      </c>
      <c r="AL50" s="84"/>
      <c r="AM50" s="85">
        <f t="shared" si="17"/>
        <v>0</v>
      </c>
      <c r="AN50" s="84"/>
      <c r="AO50" s="85">
        <f t="shared" si="18"/>
        <v>0</v>
      </c>
      <c r="AP50" s="84"/>
      <c r="AQ50" s="85">
        <f t="shared" si="19"/>
        <v>0</v>
      </c>
      <c r="AR50" s="84"/>
      <c r="AS50" s="85">
        <f t="shared" si="20"/>
        <v>0</v>
      </c>
      <c r="AT50" s="5">
        <f t="shared" si="22"/>
        <v>0</v>
      </c>
      <c r="AU50" s="14">
        <f t="shared" si="21"/>
        <v>0</v>
      </c>
      <c r="AV50" s="87">
        <f t="shared" si="23"/>
        <v>0</v>
      </c>
      <c r="AW50" s="15">
        <f t="shared" si="24"/>
        <v>2</v>
      </c>
      <c r="AX50" s="5">
        <f t="shared" si="25"/>
        <v>0</v>
      </c>
      <c r="AY50" s="76"/>
      <c r="AZ50" s="220">
        <f t="shared" si="26"/>
        <v>0</v>
      </c>
      <c r="BA50" s="220">
        <f t="shared" si="27"/>
        <v>0</v>
      </c>
      <c r="BB50" s="221"/>
    </row>
    <row r="51" spans="1:73" ht="12.75" customHeight="1" x14ac:dyDescent="0.2">
      <c r="A51" s="3"/>
      <c r="B51" s="5">
        <f t="shared" ref="B51:B93" si="28">B50+1</f>
        <v>4</v>
      </c>
      <c r="C51" s="225" t="s">
        <v>145</v>
      </c>
      <c r="D51" s="226" t="s">
        <v>145</v>
      </c>
      <c r="E51" s="22"/>
      <c r="F51" s="84"/>
      <c r="G51" s="85">
        <f t="shared" si="1"/>
        <v>0</v>
      </c>
      <c r="H51" s="84"/>
      <c r="I51" s="85">
        <f t="shared" si="2"/>
        <v>0</v>
      </c>
      <c r="J51" s="84"/>
      <c r="K51" s="85">
        <f t="shared" si="3"/>
        <v>0</v>
      </c>
      <c r="L51" s="84"/>
      <c r="M51" s="85">
        <f t="shared" si="4"/>
        <v>0</v>
      </c>
      <c r="N51" s="84"/>
      <c r="O51" s="85">
        <f t="shared" si="5"/>
        <v>0</v>
      </c>
      <c r="P51" s="84"/>
      <c r="Q51" s="85">
        <f t="shared" si="6"/>
        <v>0</v>
      </c>
      <c r="R51" s="84"/>
      <c r="S51" s="85">
        <f t="shared" si="7"/>
        <v>0</v>
      </c>
      <c r="T51" s="84"/>
      <c r="U51" s="85">
        <f t="shared" si="8"/>
        <v>0</v>
      </c>
      <c r="V51" s="84"/>
      <c r="W51" s="85">
        <f t="shared" si="9"/>
        <v>0</v>
      </c>
      <c r="X51" s="84"/>
      <c r="Y51" s="85">
        <f t="shared" si="10"/>
        <v>0</v>
      </c>
      <c r="Z51" s="84"/>
      <c r="AA51" s="85">
        <f t="shared" si="11"/>
        <v>0</v>
      </c>
      <c r="AB51" s="84"/>
      <c r="AC51" s="85">
        <f t="shared" si="12"/>
        <v>0</v>
      </c>
      <c r="AD51" s="84"/>
      <c r="AE51" s="85">
        <f t="shared" si="13"/>
        <v>0</v>
      </c>
      <c r="AF51" s="84"/>
      <c r="AG51" s="85">
        <f t="shared" si="14"/>
        <v>0</v>
      </c>
      <c r="AH51" s="84"/>
      <c r="AI51" s="85">
        <f t="shared" si="15"/>
        <v>0</v>
      </c>
      <c r="AJ51" s="84"/>
      <c r="AK51" s="85">
        <f t="shared" si="16"/>
        <v>0</v>
      </c>
      <c r="AL51" s="84"/>
      <c r="AM51" s="85">
        <f t="shared" si="17"/>
        <v>0</v>
      </c>
      <c r="AN51" s="84"/>
      <c r="AO51" s="85">
        <f t="shared" si="18"/>
        <v>0</v>
      </c>
      <c r="AP51" s="84"/>
      <c r="AQ51" s="85">
        <f t="shared" si="19"/>
        <v>0</v>
      </c>
      <c r="AR51" s="84"/>
      <c r="AS51" s="85">
        <f t="shared" si="20"/>
        <v>0</v>
      </c>
      <c r="AT51" s="5">
        <f t="shared" si="22"/>
        <v>0</v>
      </c>
      <c r="AU51" s="14">
        <f t="shared" si="21"/>
        <v>0</v>
      </c>
      <c r="AV51" s="87">
        <f t="shared" si="23"/>
        <v>0</v>
      </c>
      <c r="AW51" s="15">
        <f t="shared" si="24"/>
        <v>2</v>
      </c>
      <c r="AX51" s="5">
        <f t="shared" si="25"/>
        <v>0</v>
      </c>
      <c r="AY51" s="76"/>
      <c r="AZ51" s="220">
        <f t="shared" si="26"/>
        <v>0</v>
      </c>
      <c r="BA51" s="220">
        <f t="shared" si="27"/>
        <v>0</v>
      </c>
      <c r="BB51" s="221"/>
    </row>
    <row r="52" spans="1:73" ht="12.75" customHeight="1" x14ac:dyDescent="0.2">
      <c r="A52" s="3"/>
      <c r="B52" s="5">
        <f t="shared" si="28"/>
        <v>5</v>
      </c>
      <c r="C52" s="225" t="s">
        <v>146</v>
      </c>
      <c r="D52" s="226" t="s">
        <v>146</v>
      </c>
      <c r="E52" s="22"/>
      <c r="F52" s="84"/>
      <c r="G52" s="85">
        <f t="shared" si="1"/>
        <v>0</v>
      </c>
      <c r="H52" s="84"/>
      <c r="I52" s="85">
        <f t="shared" si="2"/>
        <v>0</v>
      </c>
      <c r="J52" s="84"/>
      <c r="K52" s="85">
        <f t="shared" si="3"/>
        <v>0</v>
      </c>
      <c r="L52" s="84"/>
      <c r="M52" s="85">
        <f t="shared" si="4"/>
        <v>0</v>
      </c>
      <c r="N52" s="84"/>
      <c r="O52" s="85">
        <f t="shared" si="5"/>
        <v>0</v>
      </c>
      <c r="P52" s="84"/>
      <c r="Q52" s="85">
        <f t="shared" si="6"/>
        <v>0</v>
      </c>
      <c r="R52" s="84"/>
      <c r="S52" s="85">
        <f t="shared" si="7"/>
        <v>0</v>
      </c>
      <c r="T52" s="84"/>
      <c r="U52" s="85">
        <f t="shared" si="8"/>
        <v>0</v>
      </c>
      <c r="V52" s="84"/>
      <c r="W52" s="85">
        <f t="shared" si="9"/>
        <v>0</v>
      </c>
      <c r="X52" s="84"/>
      <c r="Y52" s="85">
        <f t="shared" si="10"/>
        <v>0</v>
      </c>
      <c r="Z52" s="84"/>
      <c r="AA52" s="85">
        <f t="shared" si="11"/>
        <v>0</v>
      </c>
      <c r="AB52" s="84"/>
      <c r="AC52" s="85">
        <f t="shared" si="12"/>
        <v>0</v>
      </c>
      <c r="AD52" s="84"/>
      <c r="AE52" s="85">
        <f t="shared" si="13"/>
        <v>0</v>
      </c>
      <c r="AF52" s="84"/>
      <c r="AG52" s="85">
        <f t="shared" si="14"/>
        <v>0</v>
      </c>
      <c r="AH52" s="84"/>
      <c r="AI52" s="85">
        <f t="shared" si="15"/>
        <v>0</v>
      </c>
      <c r="AJ52" s="84"/>
      <c r="AK52" s="85">
        <f t="shared" si="16"/>
        <v>0</v>
      </c>
      <c r="AL52" s="84"/>
      <c r="AM52" s="85">
        <f t="shared" si="17"/>
        <v>0</v>
      </c>
      <c r="AN52" s="84"/>
      <c r="AO52" s="85">
        <f t="shared" si="18"/>
        <v>0</v>
      </c>
      <c r="AP52" s="84"/>
      <c r="AQ52" s="85">
        <f t="shared" si="19"/>
        <v>0</v>
      </c>
      <c r="AR52" s="84"/>
      <c r="AS52" s="85">
        <f t="shared" si="20"/>
        <v>0</v>
      </c>
      <c r="AT52" s="5">
        <f t="shared" si="22"/>
        <v>0</v>
      </c>
      <c r="AU52" s="14">
        <f t="shared" si="21"/>
        <v>0</v>
      </c>
      <c r="AV52" s="87">
        <f t="shared" si="23"/>
        <v>0</v>
      </c>
      <c r="AW52" s="15">
        <f t="shared" si="24"/>
        <v>2</v>
      </c>
      <c r="AX52" s="5">
        <f t="shared" si="25"/>
        <v>0</v>
      </c>
      <c r="AY52" s="76"/>
      <c r="AZ52" s="220">
        <f t="shared" si="26"/>
        <v>0</v>
      </c>
      <c r="BA52" s="220">
        <f t="shared" si="27"/>
        <v>0</v>
      </c>
      <c r="BB52" s="221"/>
    </row>
    <row r="53" spans="1:73" ht="12.75" customHeight="1" x14ac:dyDescent="0.2">
      <c r="A53" s="3"/>
      <c r="B53" s="5">
        <f t="shared" si="28"/>
        <v>6</v>
      </c>
      <c r="C53" s="225" t="s">
        <v>147</v>
      </c>
      <c r="D53" s="226" t="s">
        <v>147</v>
      </c>
      <c r="E53" s="22"/>
      <c r="F53" s="84"/>
      <c r="G53" s="85">
        <f t="shared" si="1"/>
        <v>0</v>
      </c>
      <c r="H53" s="84"/>
      <c r="I53" s="85">
        <f t="shared" si="2"/>
        <v>0</v>
      </c>
      <c r="J53" s="84"/>
      <c r="K53" s="85">
        <f t="shared" si="3"/>
        <v>0</v>
      </c>
      <c r="L53" s="84"/>
      <c r="M53" s="85">
        <f t="shared" si="4"/>
        <v>0</v>
      </c>
      <c r="N53" s="84"/>
      <c r="O53" s="85">
        <f t="shared" si="5"/>
        <v>0</v>
      </c>
      <c r="P53" s="84"/>
      <c r="Q53" s="85">
        <f t="shared" si="6"/>
        <v>0</v>
      </c>
      <c r="R53" s="84"/>
      <c r="S53" s="85">
        <f t="shared" si="7"/>
        <v>0</v>
      </c>
      <c r="T53" s="84"/>
      <c r="U53" s="85">
        <f t="shared" si="8"/>
        <v>0</v>
      </c>
      <c r="V53" s="84"/>
      <c r="W53" s="85">
        <f t="shared" si="9"/>
        <v>0</v>
      </c>
      <c r="X53" s="84"/>
      <c r="Y53" s="85">
        <f t="shared" si="10"/>
        <v>0</v>
      </c>
      <c r="Z53" s="84"/>
      <c r="AA53" s="85">
        <f t="shared" si="11"/>
        <v>0</v>
      </c>
      <c r="AB53" s="84"/>
      <c r="AC53" s="85">
        <f t="shared" si="12"/>
        <v>0</v>
      </c>
      <c r="AD53" s="84"/>
      <c r="AE53" s="85">
        <f t="shared" si="13"/>
        <v>0</v>
      </c>
      <c r="AF53" s="84"/>
      <c r="AG53" s="85">
        <f t="shared" si="14"/>
        <v>0</v>
      </c>
      <c r="AH53" s="84"/>
      <c r="AI53" s="85">
        <f t="shared" si="15"/>
        <v>0</v>
      </c>
      <c r="AJ53" s="84"/>
      <c r="AK53" s="85">
        <f t="shared" si="16"/>
        <v>0</v>
      </c>
      <c r="AL53" s="84"/>
      <c r="AM53" s="85">
        <f t="shared" si="17"/>
        <v>0</v>
      </c>
      <c r="AN53" s="84"/>
      <c r="AO53" s="85">
        <f t="shared" si="18"/>
        <v>0</v>
      </c>
      <c r="AP53" s="84"/>
      <c r="AQ53" s="85">
        <f t="shared" si="19"/>
        <v>0</v>
      </c>
      <c r="AR53" s="84"/>
      <c r="AS53" s="85">
        <f t="shared" si="20"/>
        <v>0</v>
      </c>
      <c r="AT53" s="5">
        <f t="shared" si="22"/>
        <v>0</v>
      </c>
      <c r="AU53" s="14">
        <f t="shared" si="21"/>
        <v>0</v>
      </c>
      <c r="AV53" s="87">
        <f t="shared" si="23"/>
        <v>0</v>
      </c>
      <c r="AW53" s="15">
        <f t="shared" si="24"/>
        <v>2</v>
      </c>
      <c r="AX53" s="5">
        <f t="shared" si="25"/>
        <v>0</v>
      </c>
      <c r="AY53" s="76"/>
      <c r="AZ53" s="220">
        <f t="shared" si="26"/>
        <v>0</v>
      </c>
      <c r="BA53" s="220">
        <f t="shared" si="27"/>
        <v>0</v>
      </c>
      <c r="BB53" s="221"/>
    </row>
    <row r="54" spans="1:73" ht="12.75" customHeight="1" x14ac:dyDescent="0.2">
      <c r="A54" s="3"/>
      <c r="B54" s="5">
        <f t="shared" si="28"/>
        <v>7</v>
      </c>
      <c r="C54" s="225" t="s">
        <v>148</v>
      </c>
      <c r="D54" s="226" t="s">
        <v>148</v>
      </c>
      <c r="E54" s="22"/>
      <c r="F54" s="84"/>
      <c r="G54" s="85">
        <f t="shared" si="1"/>
        <v>0</v>
      </c>
      <c r="H54" s="84"/>
      <c r="I54" s="85">
        <f t="shared" si="2"/>
        <v>0</v>
      </c>
      <c r="J54" s="84"/>
      <c r="K54" s="85">
        <f t="shared" si="3"/>
        <v>0</v>
      </c>
      <c r="L54" s="84"/>
      <c r="M54" s="85">
        <f t="shared" si="4"/>
        <v>0</v>
      </c>
      <c r="N54" s="84"/>
      <c r="O54" s="85">
        <f t="shared" si="5"/>
        <v>0</v>
      </c>
      <c r="P54" s="84"/>
      <c r="Q54" s="85">
        <f t="shared" si="6"/>
        <v>0</v>
      </c>
      <c r="R54" s="84"/>
      <c r="S54" s="85">
        <f t="shared" si="7"/>
        <v>0</v>
      </c>
      <c r="T54" s="84"/>
      <c r="U54" s="85">
        <f t="shared" si="8"/>
        <v>0</v>
      </c>
      <c r="V54" s="84"/>
      <c r="W54" s="85">
        <f t="shared" si="9"/>
        <v>0</v>
      </c>
      <c r="X54" s="84"/>
      <c r="Y54" s="85">
        <f t="shared" si="10"/>
        <v>0</v>
      </c>
      <c r="Z54" s="84"/>
      <c r="AA54" s="85">
        <f t="shared" si="11"/>
        <v>0</v>
      </c>
      <c r="AB54" s="84"/>
      <c r="AC54" s="85">
        <f t="shared" si="12"/>
        <v>0</v>
      </c>
      <c r="AD54" s="84"/>
      <c r="AE54" s="85">
        <f t="shared" si="13"/>
        <v>0</v>
      </c>
      <c r="AF54" s="84"/>
      <c r="AG54" s="85">
        <f t="shared" si="14"/>
        <v>0</v>
      </c>
      <c r="AH54" s="84"/>
      <c r="AI54" s="85">
        <f t="shared" si="15"/>
        <v>0</v>
      </c>
      <c r="AJ54" s="84"/>
      <c r="AK54" s="85">
        <f t="shared" si="16"/>
        <v>0</v>
      </c>
      <c r="AL54" s="84"/>
      <c r="AM54" s="85">
        <f t="shared" si="17"/>
        <v>0</v>
      </c>
      <c r="AN54" s="84"/>
      <c r="AO54" s="85">
        <f t="shared" si="18"/>
        <v>0</v>
      </c>
      <c r="AP54" s="84"/>
      <c r="AQ54" s="85">
        <f t="shared" si="19"/>
        <v>0</v>
      </c>
      <c r="AR54" s="84"/>
      <c r="AS54" s="85">
        <f t="shared" si="20"/>
        <v>0</v>
      </c>
      <c r="AT54" s="5">
        <f t="shared" si="22"/>
        <v>0</v>
      </c>
      <c r="AU54" s="14">
        <f t="shared" si="21"/>
        <v>0</v>
      </c>
      <c r="AV54" s="87">
        <f t="shared" si="23"/>
        <v>0</v>
      </c>
      <c r="AW54" s="15">
        <f t="shared" si="24"/>
        <v>2</v>
      </c>
      <c r="AX54" s="5">
        <f t="shared" si="25"/>
        <v>0</v>
      </c>
      <c r="AY54" s="76"/>
      <c r="AZ54" s="220">
        <f t="shared" si="26"/>
        <v>0</v>
      </c>
      <c r="BA54" s="220">
        <f t="shared" si="27"/>
        <v>0</v>
      </c>
      <c r="BB54" s="221"/>
    </row>
    <row r="55" spans="1:73" ht="12.75" customHeight="1" x14ac:dyDescent="0.2">
      <c r="A55" s="3"/>
      <c r="B55" s="5">
        <f t="shared" si="28"/>
        <v>8</v>
      </c>
      <c r="C55" s="225" t="s">
        <v>149</v>
      </c>
      <c r="D55" s="226" t="s">
        <v>149</v>
      </c>
      <c r="E55" s="22"/>
      <c r="F55" s="84"/>
      <c r="G55" s="85">
        <f t="shared" si="1"/>
        <v>0</v>
      </c>
      <c r="H55" s="84"/>
      <c r="I55" s="85">
        <f t="shared" si="2"/>
        <v>0</v>
      </c>
      <c r="J55" s="84"/>
      <c r="K55" s="85">
        <f t="shared" si="3"/>
        <v>0</v>
      </c>
      <c r="L55" s="84"/>
      <c r="M55" s="85">
        <f t="shared" si="4"/>
        <v>0</v>
      </c>
      <c r="N55" s="84"/>
      <c r="O55" s="85">
        <f t="shared" si="5"/>
        <v>0</v>
      </c>
      <c r="P55" s="84"/>
      <c r="Q55" s="85">
        <f t="shared" si="6"/>
        <v>0</v>
      </c>
      <c r="R55" s="84"/>
      <c r="S55" s="85">
        <f t="shared" si="7"/>
        <v>0</v>
      </c>
      <c r="T55" s="84"/>
      <c r="U55" s="85">
        <f t="shared" si="8"/>
        <v>0</v>
      </c>
      <c r="V55" s="84"/>
      <c r="W55" s="85">
        <f t="shared" si="9"/>
        <v>0</v>
      </c>
      <c r="X55" s="84"/>
      <c r="Y55" s="85">
        <f t="shared" si="10"/>
        <v>0</v>
      </c>
      <c r="Z55" s="84"/>
      <c r="AA55" s="85">
        <f t="shared" si="11"/>
        <v>0</v>
      </c>
      <c r="AB55" s="84"/>
      <c r="AC55" s="85">
        <f t="shared" si="12"/>
        <v>0</v>
      </c>
      <c r="AD55" s="84"/>
      <c r="AE55" s="85">
        <f t="shared" si="13"/>
        <v>0</v>
      </c>
      <c r="AF55" s="84"/>
      <c r="AG55" s="85">
        <f t="shared" si="14"/>
        <v>0</v>
      </c>
      <c r="AH55" s="84"/>
      <c r="AI55" s="85">
        <f t="shared" si="15"/>
        <v>0</v>
      </c>
      <c r="AJ55" s="84"/>
      <c r="AK55" s="85">
        <f t="shared" si="16"/>
        <v>0</v>
      </c>
      <c r="AL55" s="84"/>
      <c r="AM55" s="85">
        <f t="shared" si="17"/>
        <v>0</v>
      </c>
      <c r="AN55" s="84"/>
      <c r="AO55" s="85">
        <f t="shared" si="18"/>
        <v>0</v>
      </c>
      <c r="AP55" s="84"/>
      <c r="AQ55" s="85">
        <f t="shared" si="19"/>
        <v>0</v>
      </c>
      <c r="AR55" s="84"/>
      <c r="AS55" s="85">
        <f t="shared" si="20"/>
        <v>0</v>
      </c>
      <c r="AT55" s="5">
        <f t="shared" si="22"/>
        <v>0</v>
      </c>
      <c r="AU55" s="14">
        <f t="shared" si="21"/>
        <v>0</v>
      </c>
      <c r="AV55" s="87">
        <f t="shared" si="23"/>
        <v>0</v>
      </c>
      <c r="AW55" s="15">
        <f t="shared" si="24"/>
        <v>2</v>
      </c>
      <c r="AX55" s="5">
        <f t="shared" si="25"/>
        <v>0</v>
      </c>
      <c r="AY55" s="76"/>
      <c r="AZ55" s="220">
        <f t="shared" si="26"/>
        <v>0</v>
      </c>
      <c r="BA55" s="220">
        <f t="shared" si="27"/>
        <v>0</v>
      </c>
      <c r="BB55" s="221"/>
    </row>
    <row r="56" spans="1:73" ht="12.75" customHeight="1" x14ac:dyDescent="0.2">
      <c r="A56" s="3"/>
      <c r="B56" s="5">
        <f t="shared" si="28"/>
        <v>9</v>
      </c>
      <c r="C56" s="225" t="s">
        <v>150</v>
      </c>
      <c r="D56" s="226" t="s">
        <v>150</v>
      </c>
      <c r="E56" s="22"/>
      <c r="F56" s="84"/>
      <c r="G56" s="85">
        <f t="shared" si="1"/>
        <v>0</v>
      </c>
      <c r="H56" s="84"/>
      <c r="I56" s="85">
        <f t="shared" si="2"/>
        <v>0</v>
      </c>
      <c r="J56" s="84"/>
      <c r="K56" s="85">
        <f t="shared" si="3"/>
        <v>0</v>
      </c>
      <c r="L56" s="84"/>
      <c r="M56" s="85">
        <f t="shared" si="4"/>
        <v>0</v>
      </c>
      <c r="N56" s="84"/>
      <c r="O56" s="85">
        <f t="shared" si="5"/>
        <v>0</v>
      </c>
      <c r="P56" s="84"/>
      <c r="Q56" s="85">
        <f t="shared" si="6"/>
        <v>0</v>
      </c>
      <c r="R56" s="84"/>
      <c r="S56" s="85">
        <f t="shared" si="7"/>
        <v>0</v>
      </c>
      <c r="T56" s="84"/>
      <c r="U56" s="85">
        <f t="shared" si="8"/>
        <v>0</v>
      </c>
      <c r="V56" s="84"/>
      <c r="W56" s="85">
        <f t="shared" si="9"/>
        <v>0</v>
      </c>
      <c r="X56" s="84"/>
      <c r="Y56" s="85">
        <f t="shared" si="10"/>
        <v>0</v>
      </c>
      <c r="Z56" s="84"/>
      <c r="AA56" s="85">
        <f t="shared" si="11"/>
        <v>0</v>
      </c>
      <c r="AB56" s="84"/>
      <c r="AC56" s="85">
        <f t="shared" si="12"/>
        <v>0</v>
      </c>
      <c r="AD56" s="84"/>
      <c r="AE56" s="85">
        <f t="shared" si="13"/>
        <v>0</v>
      </c>
      <c r="AF56" s="84"/>
      <c r="AG56" s="85">
        <f t="shared" si="14"/>
        <v>0</v>
      </c>
      <c r="AH56" s="84"/>
      <c r="AI56" s="85">
        <f t="shared" si="15"/>
        <v>0</v>
      </c>
      <c r="AJ56" s="84"/>
      <c r="AK56" s="85">
        <f t="shared" si="16"/>
        <v>0</v>
      </c>
      <c r="AL56" s="84"/>
      <c r="AM56" s="85">
        <f t="shared" si="17"/>
        <v>0</v>
      </c>
      <c r="AN56" s="84"/>
      <c r="AO56" s="85">
        <f t="shared" si="18"/>
        <v>0</v>
      </c>
      <c r="AP56" s="84"/>
      <c r="AQ56" s="85">
        <f t="shared" si="19"/>
        <v>0</v>
      </c>
      <c r="AR56" s="84"/>
      <c r="AS56" s="85">
        <f t="shared" si="20"/>
        <v>0</v>
      </c>
      <c r="AT56" s="5">
        <f t="shared" si="22"/>
        <v>0</v>
      </c>
      <c r="AU56" s="14">
        <f t="shared" si="21"/>
        <v>0</v>
      </c>
      <c r="AV56" s="87">
        <f t="shared" si="23"/>
        <v>0</v>
      </c>
      <c r="AW56" s="15">
        <f t="shared" si="24"/>
        <v>2</v>
      </c>
      <c r="AX56" s="5">
        <f t="shared" si="25"/>
        <v>0</v>
      </c>
      <c r="AY56" s="76"/>
      <c r="AZ56" s="220">
        <f t="shared" si="26"/>
        <v>0</v>
      </c>
      <c r="BA56" s="220">
        <f t="shared" si="27"/>
        <v>0</v>
      </c>
      <c r="BB56" s="221"/>
    </row>
    <row r="57" spans="1:73" ht="12.75" customHeight="1" x14ac:dyDescent="0.2">
      <c r="A57" s="3"/>
      <c r="B57" s="5">
        <f t="shared" si="28"/>
        <v>10</v>
      </c>
      <c r="C57" s="225" t="s">
        <v>151</v>
      </c>
      <c r="D57" s="226" t="s">
        <v>151</v>
      </c>
      <c r="E57" s="22"/>
      <c r="F57" s="84"/>
      <c r="G57" s="85">
        <f t="shared" si="1"/>
        <v>0</v>
      </c>
      <c r="H57" s="84"/>
      <c r="I57" s="85">
        <f t="shared" si="2"/>
        <v>0</v>
      </c>
      <c r="J57" s="84"/>
      <c r="K57" s="85">
        <f t="shared" si="3"/>
        <v>0</v>
      </c>
      <c r="L57" s="84"/>
      <c r="M57" s="85">
        <f t="shared" si="4"/>
        <v>0</v>
      </c>
      <c r="N57" s="84"/>
      <c r="O57" s="85">
        <f t="shared" si="5"/>
        <v>0</v>
      </c>
      <c r="P57" s="84"/>
      <c r="Q57" s="85">
        <f t="shared" si="6"/>
        <v>0</v>
      </c>
      <c r="R57" s="84"/>
      <c r="S57" s="85">
        <f t="shared" si="7"/>
        <v>0</v>
      </c>
      <c r="T57" s="84"/>
      <c r="U57" s="85">
        <f t="shared" si="8"/>
        <v>0</v>
      </c>
      <c r="V57" s="84"/>
      <c r="W57" s="85">
        <f t="shared" si="9"/>
        <v>0</v>
      </c>
      <c r="X57" s="84"/>
      <c r="Y57" s="85">
        <f t="shared" si="10"/>
        <v>0</v>
      </c>
      <c r="Z57" s="84"/>
      <c r="AA57" s="85">
        <f t="shared" si="11"/>
        <v>0</v>
      </c>
      <c r="AB57" s="84"/>
      <c r="AC57" s="85">
        <f t="shared" si="12"/>
        <v>0</v>
      </c>
      <c r="AD57" s="84"/>
      <c r="AE57" s="85">
        <f t="shared" si="13"/>
        <v>0</v>
      </c>
      <c r="AF57" s="84"/>
      <c r="AG57" s="85">
        <f t="shared" si="14"/>
        <v>0</v>
      </c>
      <c r="AH57" s="84"/>
      <c r="AI57" s="85">
        <f t="shared" si="15"/>
        <v>0</v>
      </c>
      <c r="AJ57" s="84"/>
      <c r="AK57" s="85">
        <f t="shared" si="16"/>
        <v>0</v>
      </c>
      <c r="AL57" s="84"/>
      <c r="AM57" s="85">
        <f t="shared" si="17"/>
        <v>0</v>
      </c>
      <c r="AN57" s="84"/>
      <c r="AO57" s="85">
        <f t="shared" si="18"/>
        <v>0</v>
      </c>
      <c r="AP57" s="84"/>
      <c r="AQ57" s="85">
        <f t="shared" si="19"/>
        <v>0</v>
      </c>
      <c r="AR57" s="84"/>
      <c r="AS57" s="85">
        <f t="shared" si="20"/>
        <v>0</v>
      </c>
      <c r="AT57" s="5">
        <f t="shared" si="22"/>
        <v>0</v>
      </c>
      <c r="AU57" s="14">
        <f t="shared" si="21"/>
        <v>0</v>
      </c>
      <c r="AV57" s="87">
        <f t="shared" si="23"/>
        <v>0</v>
      </c>
      <c r="AW57" s="15">
        <f t="shared" si="24"/>
        <v>2</v>
      </c>
      <c r="AX57" s="5">
        <f t="shared" si="25"/>
        <v>0</v>
      </c>
      <c r="AY57" s="76"/>
      <c r="AZ57" s="220">
        <f t="shared" si="26"/>
        <v>0</v>
      </c>
      <c r="BA57" s="220">
        <f t="shared" si="27"/>
        <v>0</v>
      </c>
      <c r="BB57" s="221"/>
    </row>
    <row r="58" spans="1:73" ht="12.75" customHeight="1" x14ac:dyDescent="0.2">
      <c r="A58" s="3"/>
      <c r="B58" s="5">
        <f t="shared" si="28"/>
        <v>11</v>
      </c>
      <c r="C58" s="225" t="s">
        <v>152</v>
      </c>
      <c r="D58" s="226" t="s">
        <v>152</v>
      </c>
      <c r="E58" s="22"/>
      <c r="F58" s="84"/>
      <c r="G58" s="85">
        <f t="shared" si="1"/>
        <v>0</v>
      </c>
      <c r="H58" s="84"/>
      <c r="I58" s="85">
        <f t="shared" si="2"/>
        <v>0</v>
      </c>
      <c r="J58" s="84"/>
      <c r="K58" s="85">
        <f t="shared" si="3"/>
        <v>0</v>
      </c>
      <c r="L58" s="84"/>
      <c r="M58" s="85">
        <f t="shared" si="4"/>
        <v>0</v>
      </c>
      <c r="N58" s="84"/>
      <c r="O58" s="85">
        <f t="shared" si="5"/>
        <v>0</v>
      </c>
      <c r="P58" s="84"/>
      <c r="Q58" s="85">
        <f t="shared" si="6"/>
        <v>0</v>
      </c>
      <c r="R58" s="84"/>
      <c r="S58" s="85">
        <f t="shared" si="7"/>
        <v>0</v>
      </c>
      <c r="T58" s="84"/>
      <c r="U58" s="85">
        <f t="shared" si="8"/>
        <v>0</v>
      </c>
      <c r="V58" s="84"/>
      <c r="W58" s="85">
        <f t="shared" si="9"/>
        <v>0</v>
      </c>
      <c r="X58" s="84"/>
      <c r="Y58" s="85">
        <f t="shared" si="10"/>
        <v>0</v>
      </c>
      <c r="Z58" s="84"/>
      <c r="AA58" s="85">
        <f t="shared" si="11"/>
        <v>0</v>
      </c>
      <c r="AB58" s="84"/>
      <c r="AC58" s="85">
        <f t="shared" si="12"/>
        <v>0</v>
      </c>
      <c r="AD58" s="84"/>
      <c r="AE58" s="85">
        <f t="shared" si="13"/>
        <v>0</v>
      </c>
      <c r="AF58" s="84"/>
      <c r="AG58" s="85">
        <f t="shared" si="14"/>
        <v>0</v>
      </c>
      <c r="AH58" s="84"/>
      <c r="AI58" s="85">
        <f t="shared" si="15"/>
        <v>0</v>
      </c>
      <c r="AJ58" s="84"/>
      <c r="AK58" s="85">
        <f t="shared" si="16"/>
        <v>0</v>
      </c>
      <c r="AL58" s="84"/>
      <c r="AM58" s="85">
        <f t="shared" si="17"/>
        <v>0</v>
      </c>
      <c r="AN58" s="84"/>
      <c r="AO58" s="85">
        <f t="shared" si="18"/>
        <v>0</v>
      </c>
      <c r="AP58" s="84"/>
      <c r="AQ58" s="85">
        <f t="shared" si="19"/>
        <v>0</v>
      </c>
      <c r="AR58" s="84"/>
      <c r="AS58" s="85">
        <f t="shared" si="20"/>
        <v>0</v>
      </c>
      <c r="AT58" s="5">
        <f t="shared" si="22"/>
        <v>0</v>
      </c>
      <c r="AU58" s="14">
        <f t="shared" si="21"/>
        <v>0</v>
      </c>
      <c r="AV58" s="87">
        <f t="shared" si="23"/>
        <v>0</v>
      </c>
      <c r="AW58" s="15">
        <f t="shared" si="24"/>
        <v>2</v>
      </c>
      <c r="AX58" s="5">
        <f t="shared" si="25"/>
        <v>0</v>
      </c>
      <c r="AY58" s="76"/>
      <c r="AZ58" s="220">
        <f t="shared" si="26"/>
        <v>0</v>
      </c>
      <c r="BA58" s="220">
        <f t="shared" si="27"/>
        <v>0</v>
      </c>
      <c r="BB58" s="221"/>
    </row>
    <row r="59" spans="1:73" ht="12.75" customHeight="1" x14ac:dyDescent="0.2">
      <c r="A59" s="3"/>
      <c r="B59" s="5">
        <f t="shared" si="28"/>
        <v>12</v>
      </c>
      <c r="C59" s="225" t="s">
        <v>153</v>
      </c>
      <c r="D59" s="226" t="s">
        <v>153</v>
      </c>
      <c r="E59" s="22"/>
      <c r="F59" s="84"/>
      <c r="G59" s="85">
        <f t="shared" si="1"/>
        <v>0</v>
      </c>
      <c r="H59" s="84"/>
      <c r="I59" s="85">
        <f t="shared" si="2"/>
        <v>0</v>
      </c>
      <c r="J59" s="84"/>
      <c r="K59" s="85">
        <f t="shared" si="3"/>
        <v>0</v>
      </c>
      <c r="L59" s="84"/>
      <c r="M59" s="85">
        <f t="shared" si="4"/>
        <v>0</v>
      </c>
      <c r="N59" s="84"/>
      <c r="O59" s="85">
        <f t="shared" si="5"/>
        <v>0</v>
      </c>
      <c r="P59" s="84"/>
      <c r="Q59" s="85">
        <f t="shared" si="6"/>
        <v>0</v>
      </c>
      <c r="R59" s="84"/>
      <c r="S59" s="85">
        <f t="shared" si="7"/>
        <v>0</v>
      </c>
      <c r="T59" s="84"/>
      <c r="U59" s="85">
        <f t="shared" si="8"/>
        <v>0</v>
      </c>
      <c r="V59" s="84"/>
      <c r="W59" s="85">
        <f t="shared" si="9"/>
        <v>0</v>
      </c>
      <c r="X59" s="84"/>
      <c r="Y59" s="85">
        <f t="shared" si="10"/>
        <v>0</v>
      </c>
      <c r="Z59" s="84"/>
      <c r="AA59" s="85">
        <f t="shared" si="11"/>
        <v>0</v>
      </c>
      <c r="AB59" s="84"/>
      <c r="AC59" s="85">
        <f t="shared" si="12"/>
        <v>0</v>
      </c>
      <c r="AD59" s="84"/>
      <c r="AE59" s="85">
        <f t="shared" si="13"/>
        <v>0</v>
      </c>
      <c r="AF59" s="84"/>
      <c r="AG59" s="85">
        <f t="shared" si="14"/>
        <v>0</v>
      </c>
      <c r="AH59" s="84"/>
      <c r="AI59" s="85">
        <f t="shared" si="15"/>
        <v>0</v>
      </c>
      <c r="AJ59" s="84"/>
      <c r="AK59" s="85">
        <f t="shared" si="16"/>
        <v>0</v>
      </c>
      <c r="AL59" s="84"/>
      <c r="AM59" s="85">
        <f t="shared" si="17"/>
        <v>0</v>
      </c>
      <c r="AN59" s="84"/>
      <c r="AO59" s="85">
        <f t="shared" si="18"/>
        <v>0</v>
      </c>
      <c r="AP59" s="84"/>
      <c r="AQ59" s="85">
        <f t="shared" si="19"/>
        <v>0</v>
      </c>
      <c r="AR59" s="84"/>
      <c r="AS59" s="85">
        <f t="shared" si="20"/>
        <v>0</v>
      </c>
      <c r="AT59" s="5">
        <f t="shared" si="22"/>
        <v>0</v>
      </c>
      <c r="AU59" s="14">
        <f t="shared" si="21"/>
        <v>0</v>
      </c>
      <c r="AV59" s="87">
        <f t="shared" si="23"/>
        <v>0</v>
      </c>
      <c r="AW59" s="15">
        <f t="shared" si="24"/>
        <v>2</v>
      </c>
      <c r="AX59" s="5">
        <f t="shared" si="25"/>
        <v>0</v>
      </c>
      <c r="AY59" s="76"/>
      <c r="AZ59" s="220">
        <f t="shared" si="26"/>
        <v>0</v>
      </c>
      <c r="BA59" s="220">
        <f t="shared" si="27"/>
        <v>0</v>
      </c>
      <c r="BB59" s="221"/>
    </row>
    <row r="60" spans="1:73" ht="12.75" customHeight="1" x14ac:dyDescent="0.2">
      <c r="A60" s="3"/>
      <c r="B60" s="5">
        <f t="shared" si="28"/>
        <v>13</v>
      </c>
      <c r="C60" s="225" t="s">
        <v>154</v>
      </c>
      <c r="D60" s="226" t="s">
        <v>154</v>
      </c>
      <c r="E60" s="22"/>
      <c r="F60" s="84"/>
      <c r="G60" s="85">
        <f t="shared" si="1"/>
        <v>0</v>
      </c>
      <c r="H60" s="84"/>
      <c r="I60" s="85">
        <f t="shared" si="2"/>
        <v>0</v>
      </c>
      <c r="J60" s="84"/>
      <c r="K60" s="85">
        <f t="shared" si="3"/>
        <v>0</v>
      </c>
      <c r="L60" s="84"/>
      <c r="M60" s="85">
        <f t="shared" si="4"/>
        <v>0</v>
      </c>
      <c r="N60" s="84"/>
      <c r="O60" s="85">
        <f t="shared" si="5"/>
        <v>0</v>
      </c>
      <c r="P60" s="84"/>
      <c r="Q60" s="85">
        <f t="shared" si="6"/>
        <v>0</v>
      </c>
      <c r="R60" s="84"/>
      <c r="S60" s="85">
        <f t="shared" si="7"/>
        <v>0</v>
      </c>
      <c r="T60" s="84"/>
      <c r="U60" s="85">
        <f t="shared" si="8"/>
        <v>0</v>
      </c>
      <c r="V60" s="84"/>
      <c r="W60" s="85">
        <f t="shared" si="9"/>
        <v>0</v>
      </c>
      <c r="X60" s="84"/>
      <c r="Y60" s="85">
        <f t="shared" si="10"/>
        <v>0</v>
      </c>
      <c r="Z60" s="84"/>
      <c r="AA60" s="85">
        <f t="shared" si="11"/>
        <v>0</v>
      </c>
      <c r="AB60" s="84"/>
      <c r="AC60" s="85">
        <f t="shared" si="12"/>
        <v>0</v>
      </c>
      <c r="AD60" s="84"/>
      <c r="AE60" s="85">
        <f t="shared" si="13"/>
        <v>0</v>
      </c>
      <c r="AF60" s="84"/>
      <c r="AG60" s="85">
        <f t="shared" si="14"/>
        <v>0</v>
      </c>
      <c r="AH60" s="84"/>
      <c r="AI60" s="85">
        <f t="shared" si="15"/>
        <v>0</v>
      </c>
      <c r="AJ60" s="84"/>
      <c r="AK60" s="85">
        <f t="shared" si="16"/>
        <v>0</v>
      </c>
      <c r="AL60" s="84"/>
      <c r="AM60" s="85">
        <f t="shared" si="17"/>
        <v>0</v>
      </c>
      <c r="AN60" s="84"/>
      <c r="AO60" s="85">
        <f t="shared" si="18"/>
        <v>0</v>
      </c>
      <c r="AP60" s="84"/>
      <c r="AQ60" s="85">
        <f t="shared" si="19"/>
        <v>0</v>
      </c>
      <c r="AR60" s="84"/>
      <c r="AS60" s="85">
        <f t="shared" si="20"/>
        <v>0</v>
      </c>
      <c r="AT60" s="5">
        <f t="shared" si="22"/>
        <v>0</v>
      </c>
      <c r="AU60" s="14">
        <f t="shared" si="21"/>
        <v>0</v>
      </c>
      <c r="AV60" s="87">
        <f t="shared" si="23"/>
        <v>0</v>
      </c>
      <c r="AW60" s="15">
        <f t="shared" si="24"/>
        <v>2</v>
      </c>
      <c r="AX60" s="5">
        <f t="shared" si="25"/>
        <v>0</v>
      </c>
      <c r="AY60" s="76"/>
      <c r="AZ60" s="220">
        <f t="shared" si="26"/>
        <v>0</v>
      </c>
      <c r="BA60" s="220">
        <f t="shared" si="27"/>
        <v>0</v>
      </c>
      <c r="BB60" s="221"/>
    </row>
    <row r="61" spans="1:73" ht="12.75" customHeight="1" x14ac:dyDescent="0.2">
      <c r="A61" s="3"/>
      <c r="B61" s="5">
        <f t="shared" si="28"/>
        <v>14</v>
      </c>
      <c r="C61" s="225" t="s">
        <v>155</v>
      </c>
      <c r="D61" s="226" t="s">
        <v>155</v>
      </c>
      <c r="E61" s="22"/>
      <c r="F61" s="84"/>
      <c r="G61" s="85">
        <f t="shared" si="1"/>
        <v>0</v>
      </c>
      <c r="H61" s="84"/>
      <c r="I61" s="85">
        <f t="shared" si="2"/>
        <v>0</v>
      </c>
      <c r="J61" s="84"/>
      <c r="K61" s="85">
        <f t="shared" si="3"/>
        <v>0</v>
      </c>
      <c r="L61" s="84"/>
      <c r="M61" s="85">
        <f t="shared" si="4"/>
        <v>0</v>
      </c>
      <c r="N61" s="84"/>
      <c r="O61" s="85">
        <f t="shared" si="5"/>
        <v>0</v>
      </c>
      <c r="P61" s="84"/>
      <c r="Q61" s="85">
        <f t="shared" si="6"/>
        <v>0</v>
      </c>
      <c r="R61" s="84"/>
      <c r="S61" s="85">
        <f t="shared" si="7"/>
        <v>0</v>
      </c>
      <c r="T61" s="84"/>
      <c r="U61" s="85">
        <f t="shared" si="8"/>
        <v>0</v>
      </c>
      <c r="V61" s="84"/>
      <c r="W61" s="85">
        <f t="shared" si="9"/>
        <v>0</v>
      </c>
      <c r="X61" s="84"/>
      <c r="Y61" s="85">
        <f t="shared" si="10"/>
        <v>0</v>
      </c>
      <c r="Z61" s="84"/>
      <c r="AA61" s="85">
        <f t="shared" si="11"/>
        <v>0</v>
      </c>
      <c r="AB61" s="84"/>
      <c r="AC61" s="85">
        <f t="shared" si="12"/>
        <v>0</v>
      </c>
      <c r="AD61" s="84"/>
      <c r="AE61" s="85">
        <f t="shared" si="13"/>
        <v>0</v>
      </c>
      <c r="AF61" s="84"/>
      <c r="AG61" s="85">
        <f t="shared" si="14"/>
        <v>0</v>
      </c>
      <c r="AH61" s="84"/>
      <c r="AI61" s="85">
        <f t="shared" si="15"/>
        <v>0</v>
      </c>
      <c r="AJ61" s="84"/>
      <c r="AK61" s="85">
        <f t="shared" si="16"/>
        <v>0</v>
      </c>
      <c r="AL61" s="84"/>
      <c r="AM61" s="85">
        <f t="shared" si="17"/>
        <v>0</v>
      </c>
      <c r="AN61" s="84"/>
      <c r="AO61" s="85">
        <f t="shared" si="18"/>
        <v>0</v>
      </c>
      <c r="AP61" s="84"/>
      <c r="AQ61" s="85">
        <f t="shared" si="19"/>
        <v>0</v>
      </c>
      <c r="AR61" s="84"/>
      <c r="AS61" s="85">
        <f t="shared" si="20"/>
        <v>0</v>
      </c>
      <c r="AT61" s="5">
        <f t="shared" si="22"/>
        <v>0</v>
      </c>
      <c r="AU61" s="14">
        <f t="shared" si="21"/>
        <v>0</v>
      </c>
      <c r="AV61" s="87">
        <f t="shared" si="23"/>
        <v>0</v>
      </c>
      <c r="AW61" s="15">
        <f t="shared" si="24"/>
        <v>2</v>
      </c>
      <c r="AX61" s="5">
        <f t="shared" si="25"/>
        <v>0</v>
      </c>
      <c r="AY61" s="76"/>
      <c r="AZ61" s="220">
        <f t="shared" si="26"/>
        <v>0</v>
      </c>
      <c r="BA61" s="220">
        <f t="shared" si="27"/>
        <v>0</v>
      </c>
      <c r="BB61" s="221"/>
    </row>
    <row r="62" spans="1:73" ht="12.75" customHeight="1" x14ac:dyDescent="0.2">
      <c r="A62" s="3"/>
      <c r="B62" s="5">
        <f t="shared" si="28"/>
        <v>15</v>
      </c>
      <c r="C62" s="225" t="s">
        <v>156</v>
      </c>
      <c r="D62" s="226" t="s">
        <v>156</v>
      </c>
      <c r="E62" s="22"/>
      <c r="F62" s="84"/>
      <c r="G62" s="85">
        <f t="shared" si="1"/>
        <v>0</v>
      </c>
      <c r="H62" s="84"/>
      <c r="I62" s="85">
        <f t="shared" si="2"/>
        <v>0</v>
      </c>
      <c r="J62" s="84"/>
      <c r="K62" s="85">
        <f t="shared" si="3"/>
        <v>0</v>
      </c>
      <c r="L62" s="84"/>
      <c r="M62" s="85">
        <f t="shared" si="4"/>
        <v>0</v>
      </c>
      <c r="N62" s="84"/>
      <c r="O62" s="85">
        <f t="shared" si="5"/>
        <v>0</v>
      </c>
      <c r="P62" s="84"/>
      <c r="Q62" s="85">
        <f t="shared" si="6"/>
        <v>0</v>
      </c>
      <c r="R62" s="84"/>
      <c r="S62" s="85">
        <f t="shared" si="7"/>
        <v>0</v>
      </c>
      <c r="T62" s="84"/>
      <c r="U62" s="85">
        <f t="shared" si="8"/>
        <v>0</v>
      </c>
      <c r="V62" s="84"/>
      <c r="W62" s="85">
        <f t="shared" si="9"/>
        <v>0</v>
      </c>
      <c r="X62" s="84"/>
      <c r="Y62" s="85">
        <f t="shared" si="10"/>
        <v>0</v>
      </c>
      <c r="Z62" s="84"/>
      <c r="AA62" s="85">
        <f t="shared" si="11"/>
        <v>0</v>
      </c>
      <c r="AB62" s="84"/>
      <c r="AC62" s="85">
        <f t="shared" si="12"/>
        <v>0</v>
      </c>
      <c r="AD62" s="84"/>
      <c r="AE62" s="85">
        <f t="shared" si="13"/>
        <v>0</v>
      </c>
      <c r="AF62" s="84"/>
      <c r="AG62" s="85">
        <f t="shared" si="14"/>
        <v>0</v>
      </c>
      <c r="AH62" s="84"/>
      <c r="AI62" s="85">
        <f t="shared" si="15"/>
        <v>0</v>
      </c>
      <c r="AJ62" s="84"/>
      <c r="AK62" s="85">
        <f t="shared" si="16"/>
        <v>0</v>
      </c>
      <c r="AL62" s="84"/>
      <c r="AM62" s="85">
        <f t="shared" si="17"/>
        <v>0</v>
      </c>
      <c r="AN62" s="84"/>
      <c r="AO62" s="85">
        <f t="shared" si="18"/>
        <v>0</v>
      </c>
      <c r="AP62" s="84"/>
      <c r="AQ62" s="85">
        <f t="shared" si="19"/>
        <v>0</v>
      </c>
      <c r="AR62" s="84"/>
      <c r="AS62" s="85">
        <f t="shared" si="20"/>
        <v>0</v>
      </c>
      <c r="AT62" s="5">
        <f t="shared" si="22"/>
        <v>0</v>
      </c>
      <c r="AU62" s="14">
        <f t="shared" si="21"/>
        <v>0</v>
      </c>
      <c r="AV62" s="87">
        <f t="shared" si="23"/>
        <v>0</v>
      </c>
      <c r="AW62" s="15">
        <f t="shared" si="24"/>
        <v>2</v>
      </c>
      <c r="AX62" s="5">
        <f t="shared" si="25"/>
        <v>0</v>
      </c>
      <c r="AY62" s="76"/>
      <c r="AZ62" s="220">
        <f t="shared" si="26"/>
        <v>0</v>
      </c>
      <c r="BA62" s="220">
        <f t="shared" si="27"/>
        <v>0</v>
      </c>
      <c r="BB62" s="221"/>
      <c r="BT62" s="92"/>
      <c r="BU62" s="92"/>
    </row>
    <row r="63" spans="1:73" ht="12.75" customHeight="1" x14ac:dyDescent="0.2">
      <c r="A63" s="3"/>
      <c r="B63" s="5">
        <f t="shared" si="28"/>
        <v>16</v>
      </c>
      <c r="C63" s="225" t="s">
        <v>157</v>
      </c>
      <c r="D63" s="226" t="s">
        <v>157</v>
      </c>
      <c r="E63" s="22"/>
      <c r="F63" s="84"/>
      <c r="G63" s="85">
        <f t="shared" si="1"/>
        <v>0</v>
      </c>
      <c r="H63" s="84"/>
      <c r="I63" s="85">
        <f t="shared" si="2"/>
        <v>0</v>
      </c>
      <c r="J63" s="84"/>
      <c r="K63" s="85">
        <f t="shared" si="3"/>
        <v>0</v>
      </c>
      <c r="L63" s="84"/>
      <c r="M63" s="85">
        <f t="shared" si="4"/>
        <v>0</v>
      </c>
      <c r="N63" s="84"/>
      <c r="O63" s="85">
        <f t="shared" si="5"/>
        <v>0</v>
      </c>
      <c r="P63" s="84"/>
      <c r="Q63" s="85">
        <f t="shared" si="6"/>
        <v>0</v>
      </c>
      <c r="R63" s="84"/>
      <c r="S63" s="85">
        <f t="shared" si="7"/>
        <v>0</v>
      </c>
      <c r="T63" s="84"/>
      <c r="U63" s="85">
        <f t="shared" si="8"/>
        <v>0</v>
      </c>
      <c r="V63" s="84"/>
      <c r="W63" s="85">
        <f t="shared" si="9"/>
        <v>0</v>
      </c>
      <c r="X63" s="84"/>
      <c r="Y63" s="85">
        <f t="shared" si="10"/>
        <v>0</v>
      </c>
      <c r="Z63" s="84"/>
      <c r="AA63" s="85">
        <f t="shared" si="11"/>
        <v>0</v>
      </c>
      <c r="AB63" s="84"/>
      <c r="AC63" s="85">
        <f t="shared" si="12"/>
        <v>0</v>
      </c>
      <c r="AD63" s="84"/>
      <c r="AE63" s="85">
        <f t="shared" si="13"/>
        <v>0</v>
      </c>
      <c r="AF63" s="84"/>
      <c r="AG63" s="85">
        <f t="shared" si="14"/>
        <v>0</v>
      </c>
      <c r="AH63" s="84"/>
      <c r="AI63" s="85">
        <f t="shared" si="15"/>
        <v>0</v>
      </c>
      <c r="AJ63" s="84"/>
      <c r="AK63" s="85">
        <f t="shared" si="16"/>
        <v>0</v>
      </c>
      <c r="AL63" s="84"/>
      <c r="AM63" s="85">
        <f t="shared" si="17"/>
        <v>0</v>
      </c>
      <c r="AN63" s="84"/>
      <c r="AO63" s="85">
        <f t="shared" si="18"/>
        <v>0</v>
      </c>
      <c r="AP63" s="84"/>
      <c r="AQ63" s="85">
        <f t="shared" si="19"/>
        <v>0</v>
      </c>
      <c r="AR63" s="84"/>
      <c r="AS63" s="85">
        <f t="shared" si="20"/>
        <v>0</v>
      </c>
      <c r="AT63" s="5">
        <f t="shared" si="22"/>
        <v>0</v>
      </c>
      <c r="AU63" s="14">
        <f t="shared" si="21"/>
        <v>0</v>
      </c>
      <c r="AV63" s="87">
        <f t="shared" si="23"/>
        <v>0</v>
      </c>
      <c r="AW63" s="15">
        <f t="shared" si="24"/>
        <v>2</v>
      </c>
      <c r="AX63" s="5">
        <f t="shared" si="25"/>
        <v>0</v>
      </c>
      <c r="AY63" s="76"/>
      <c r="AZ63" s="220">
        <f t="shared" si="26"/>
        <v>0</v>
      </c>
      <c r="BA63" s="220">
        <f t="shared" si="27"/>
        <v>0</v>
      </c>
      <c r="BB63" s="221"/>
      <c r="BT63" s="92"/>
      <c r="BU63" s="92"/>
    </row>
    <row r="64" spans="1:73" ht="12.75" customHeight="1" x14ac:dyDescent="0.2">
      <c r="A64" s="3"/>
      <c r="B64" s="5">
        <f t="shared" si="28"/>
        <v>17</v>
      </c>
      <c r="C64" s="225" t="s">
        <v>158</v>
      </c>
      <c r="D64" s="226" t="s">
        <v>158</v>
      </c>
      <c r="E64" s="22"/>
      <c r="F64" s="84"/>
      <c r="G64" s="85">
        <f t="shared" si="1"/>
        <v>0</v>
      </c>
      <c r="H64" s="84"/>
      <c r="I64" s="85">
        <f t="shared" si="2"/>
        <v>0</v>
      </c>
      <c r="J64" s="84"/>
      <c r="K64" s="85">
        <f t="shared" si="3"/>
        <v>0</v>
      </c>
      <c r="L64" s="84"/>
      <c r="M64" s="85">
        <f t="shared" si="4"/>
        <v>0</v>
      </c>
      <c r="N64" s="84"/>
      <c r="O64" s="85">
        <f t="shared" si="5"/>
        <v>0</v>
      </c>
      <c r="P64" s="84"/>
      <c r="Q64" s="85">
        <f t="shared" si="6"/>
        <v>0</v>
      </c>
      <c r="R64" s="84"/>
      <c r="S64" s="85">
        <f t="shared" si="7"/>
        <v>0</v>
      </c>
      <c r="T64" s="84"/>
      <c r="U64" s="85">
        <f t="shared" si="8"/>
        <v>0</v>
      </c>
      <c r="V64" s="84"/>
      <c r="W64" s="85">
        <f t="shared" si="9"/>
        <v>0</v>
      </c>
      <c r="X64" s="84"/>
      <c r="Y64" s="85">
        <f t="shared" si="10"/>
        <v>0</v>
      </c>
      <c r="Z64" s="84"/>
      <c r="AA64" s="85">
        <f t="shared" si="11"/>
        <v>0</v>
      </c>
      <c r="AB64" s="84"/>
      <c r="AC64" s="85">
        <f t="shared" si="12"/>
        <v>0</v>
      </c>
      <c r="AD64" s="84"/>
      <c r="AE64" s="85">
        <f t="shared" si="13"/>
        <v>0</v>
      </c>
      <c r="AF64" s="84"/>
      <c r="AG64" s="85">
        <f t="shared" si="14"/>
        <v>0</v>
      </c>
      <c r="AH64" s="84"/>
      <c r="AI64" s="85">
        <f t="shared" si="15"/>
        <v>0</v>
      </c>
      <c r="AJ64" s="84"/>
      <c r="AK64" s="85">
        <f t="shared" si="16"/>
        <v>0</v>
      </c>
      <c r="AL64" s="84"/>
      <c r="AM64" s="85">
        <f t="shared" si="17"/>
        <v>0</v>
      </c>
      <c r="AN64" s="84"/>
      <c r="AO64" s="85">
        <f t="shared" si="18"/>
        <v>0</v>
      </c>
      <c r="AP64" s="84"/>
      <c r="AQ64" s="85">
        <f t="shared" si="19"/>
        <v>0</v>
      </c>
      <c r="AR64" s="84"/>
      <c r="AS64" s="85">
        <f t="shared" si="20"/>
        <v>0</v>
      </c>
      <c r="AT64" s="5">
        <f t="shared" si="22"/>
        <v>0</v>
      </c>
      <c r="AU64" s="14">
        <f t="shared" si="21"/>
        <v>0</v>
      </c>
      <c r="AV64" s="87">
        <f t="shared" si="23"/>
        <v>0</v>
      </c>
      <c r="AW64" s="15">
        <f t="shared" si="24"/>
        <v>2</v>
      </c>
      <c r="AX64" s="5">
        <f t="shared" si="25"/>
        <v>0</v>
      </c>
      <c r="AY64" s="76"/>
      <c r="AZ64" s="220">
        <f t="shared" si="26"/>
        <v>0</v>
      </c>
      <c r="BA64" s="220">
        <f t="shared" si="27"/>
        <v>0</v>
      </c>
      <c r="BB64" s="221"/>
      <c r="BT64" s="92"/>
      <c r="BU64" s="92"/>
    </row>
    <row r="65" spans="1:73" ht="12.75" customHeight="1" x14ac:dyDescent="0.2">
      <c r="A65" s="3"/>
      <c r="B65" s="5">
        <f t="shared" si="28"/>
        <v>18</v>
      </c>
      <c r="C65" s="225" t="s">
        <v>159</v>
      </c>
      <c r="D65" s="226" t="s">
        <v>159</v>
      </c>
      <c r="E65" s="22"/>
      <c r="F65" s="84"/>
      <c r="G65" s="85">
        <f t="shared" si="1"/>
        <v>0</v>
      </c>
      <c r="H65" s="84"/>
      <c r="I65" s="85">
        <f t="shared" si="2"/>
        <v>0</v>
      </c>
      <c r="J65" s="84"/>
      <c r="K65" s="85">
        <f t="shared" si="3"/>
        <v>0</v>
      </c>
      <c r="L65" s="84"/>
      <c r="M65" s="85">
        <f t="shared" si="4"/>
        <v>0</v>
      </c>
      <c r="N65" s="84"/>
      <c r="O65" s="85">
        <f t="shared" si="5"/>
        <v>0</v>
      </c>
      <c r="P65" s="84"/>
      <c r="Q65" s="85">
        <f t="shared" si="6"/>
        <v>0</v>
      </c>
      <c r="R65" s="84"/>
      <c r="S65" s="85">
        <f t="shared" si="7"/>
        <v>0</v>
      </c>
      <c r="T65" s="84"/>
      <c r="U65" s="85">
        <f t="shared" si="8"/>
        <v>0</v>
      </c>
      <c r="V65" s="84"/>
      <c r="W65" s="85">
        <f t="shared" si="9"/>
        <v>0</v>
      </c>
      <c r="X65" s="84"/>
      <c r="Y65" s="85">
        <f t="shared" si="10"/>
        <v>0</v>
      </c>
      <c r="Z65" s="84"/>
      <c r="AA65" s="85">
        <f t="shared" si="11"/>
        <v>0</v>
      </c>
      <c r="AB65" s="84"/>
      <c r="AC65" s="85">
        <f t="shared" si="12"/>
        <v>0</v>
      </c>
      <c r="AD65" s="84"/>
      <c r="AE65" s="85">
        <f t="shared" si="13"/>
        <v>0</v>
      </c>
      <c r="AF65" s="84"/>
      <c r="AG65" s="85">
        <f t="shared" si="14"/>
        <v>0</v>
      </c>
      <c r="AH65" s="84"/>
      <c r="AI65" s="85">
        <f t="shared" si="15"/>
        <v>0</v>
      </c>
      <c r="AJ65" s="84"/>
      <c r="AK65" s="85">
        <f t="shared" si="16"/>
        <v>0</v>
      </c>
      <c r="AL65" s="84"/>
      <c r="AM65" s="85">
        <f t="shared" si="17"/>
        <v>0</v>
      </c>
      <c r="AN65" s="84"/>
      <c r="AO65" s="85">
        <f t="shared" si="18"/>
        <v>0</v>
      </c>
      <c r="AP65" s="84"/>
      <c r="AQ65" s="85">
        <f t="shared" si="19"/>
        <v>0</v>
      </c>
      <c r="AR65" s="84"/>
      <c r="AS65" s="85">
        <f t="shared" si="20"/>
        <v>0</v>
      </c>
      <c r="AT65" s="5">
        <f t="shared" si="22"/>
        <v>0</v>
      </c>
      <c r="AU65" s="14">
        <f t="shared" si="21"/>
        <v>0</v>
      </c>
      <c r="AV65" s="87">
        <f t="shared" si="23"/>
        <v>0</v>
      </c>
      <c r="AW65" s="15">
        <f t="shared" si="24"/>
        <v>2</v>
      </c>
      <c r="AX65" s="5">
        <f t="shared" si="25"/>
        <v>0</v>
      </c>
      <c r="AY65" s="76"/>
      <c r="AZ65" s="220">
        <f t="shared" si="26"/>
        <v>0</v>
      </c>
      <c r="BA65" s="220">
        <f t="shared" si="27"/>
        <v>0</v>
      </c>
      <c r="BB65" s="221"/>
      <c r="BT65" s="92"/>
      <c r="BU65" s="92"/>
    </row>
    <row r="66" spans="1:73" ht="12.75" customHeight="1" x14ac:dyDescent="0.2">
      <c r="A66" s="3"/>
      <c r="B66" s="5">
        <f t="shared" si="28"/>
        <v>19</v>
      </c>
      <c r="C66" s="225" t="s">
        <v>160</v>
      </c>
      <c r="D66" s="226" t="s">
        <v>160</v>
      </c>
      <c r="E66" s="22"/>
      <c r="F66" s="84"/>
      <c r="G66" s="85">
        <f t="shared" si="1"/>
        <v>0</v>
      </c>
      <c r="H66" s="84"/>
      <c r="I66" s="85">
        <f t="shared" si="2"/>
        <v>0</v>
      </c>
      <c r="J66" s="84"/>
      <c r="K66" s="85">
        <f t="shared" si="3"/>
        <v>0</v>
      </c>
      <c r="L66" s="84"/>
      <c r="M66" s="85">
        <f t="shared" si="4"/>
        <v>0</v>
      </c>
      <c r="N66" s="84"/>
      <c r="O66" s="85">
        <f t="shared" si="5"/>
        <v>0</v>
      </c>
      <c r="P66" s="84"/>
      <c r="Q66" s="85">
        <f t="shared" si="6"/>
        <v>0</v>
      </c>
      <c r="R66" s="84"/>
      <c r="S66" s="85">
        <f t="shared" si="7"/>
        <v>0</v>
      </c>
      <c r="T66" s="84"/>
      <c r="U66" s="85">
        <f t="shared" si="8"/>
        <v>0</v>
      </c>
      <c r="V66" s="84"/>
      <c r="W66" s="85">
        <f t="shared" si="9"/>
        <v>0</v>
      </c>
      <c r="X66" s="84"/>
      <c r="Y66" s="85">
        <f t="shared" si="10"/>
        <v>0</v>
      </c>
      <c r="Z66" s="84"/>
      <c r="AA66" s="85">
        <f t="shared" si="11"/>
        <v>0</v>
      </c>
      <c r="AB66" s="84"/>
      <c r="AC66" s="85">
        <f t="shared" si="12"/>
        <v>0</v>
      </c>
      <c r="AD66" s="84"/>
      <c r="AE66" s="85">
        <f t="shared" si="13"/>
        <v>0</v>
      </c>
      <c r="AF66" s="84"/>
      <c r="AG66" s="85">
        <f t="shared" si="14"/>
        <v>0</v>
      </c>
      <c r="AH66" s="84"/>
      <c r="AI66" s="85">
        <f t="shared" si="15"/>
        <v>0</v>
      </c>
      <c r="AJ66" s="84"/>
      <c r="AK66" s="85">
        <f t="shared" si="16"/>
        <v>0</v>
      </c>
      <c r="AL66" s="84"/>
      <c r="AM66" s="85">
        <f t="shared" si="17"/>
        <v>0</v>
      </c>
      <c r="AN66" s="84"/>
      <c r="AO66" s="85">
        <f t="shared" si="18"/>
        <v>0</v>
      </c>
      <c r="AP66" s="84"/>
      <c r="AQ66" s="85">
        <f t="shared" si="19"/>
        <v>0</v>
      </c>
      <c r="AR66" s="84"/>
      <c r="AS66" s="85">
        <f t="shared" si="20"/>
        <v>0</v>
      </c>
      <c r="AT66" s="5">
        <f t="shared" si="22"/>
        <v>0</v>
      </c>
      <c r="AU66" s="14">
        <f t="shared" si="21"/>
        <v>0</v>
      </c>
      <c r="AV66" s="87">
        <f t="shared" si="23"/>
        <v>0</v>
      </c>
      <c r="AW66" s="15">
        <f t="shared" si="24"/>
        <v>2</v>
      </c>
      <c r="AX66" s="5">
        <f t="shared" si="25"/>
        <v>0</v>
      </c>
      <c r="AY66" s="76"/>
      <c r="AZ66" s="220">
        <f t="shared" si="26"/>
        <v>0</v>
      </c>
      <c r="BA66" s="220">
        <f t="shared" si="27"/>
        <v>0</v>
      </c>
      <c r="BB66" s="221"/>
      <c r="BT66" s="92"/>
      <c r="BU66" s="92"/>
    </row>
    <row r="67" spans="1:73" ht="12.75" customHeight="1" x14ac:dyDescent="0.2">
      <c r="A67" s="3"/>
      <c r="B67" s="5">
        <f t="shared" si="28"/>
        <v>20</v>
      </c>
      <c r="C67" s="225" t="s">
        <v>161</v>
      </c>
      <c r="D67" s="226" t="s">
        <v>161</v>
      </c>
      <c r="E67" s="22"/>
      <c r="F67" s="84"/>
      <c r="G67" s="85">
        <f t="shared" si="1"/>
        <v>0</v>
      </c>
      <c r="H67" s="84"/>
      <c r="I67" s="85">
        <f t="shared" si="2"/>
        <v>0</v>
      </c>
      <c r="J67" s="84"/>
      <c r="K67" s="85">
        <f t="shared" si="3"/>
        <v>0</v>
      </c>
      <c r="L67" s="84"/>
      <c r="M67" s="85">
        <f t="shared" si="4"/>
        <v>0</v>
      </c>
      <c r="N67" s="84"/>
      <c r="O67" s="85">
        <f t="shared" si="5"/>
        <v>0</v>
      </c>
      <c r="P67" s="84"/>
      <c r="Q67" s="85">
        <f t="shared" si="6"/>
        <v>0</v>
      </c>
      <c r="R67" s="84"/>
      <c r="S67" s="85">
        <f t="shared" si="7"/>
        <v>0</v>
      </c>
      <c r="T67" s="84"/>
      <c r="U67" s="85">
        <f t="shared" si="8"/>
        <v>0</v>
      </c>
      <c r="V67" s="84"/>
      <c r="W67" s="85">
        <f t="shared" si="9"/>
        <v>0</v>
      </c>
      <c r="X67" s="84"/>
      <c r="Y67" s="85">
        <f t="shared" si="10"/>
        <v>0</v>
      </c>
      <c r="Z67" s="84"/>
      <c r="AA67" s="85">
        <f t="shared" si="11"/>
        <v>0</v>
      </c>
      <c r="AB67" s="84"/>
      <c r="AC67" s="85">
        <f t="shared" si="12"/>
        <v>0</v>
      </c>
      <c r="AD67" s="84"/>
      <c r="AE67" s="85">
        <f t="shared" si="13"/>
        <v>0</v>
      </c>
      <c r="AF67" s="84"/>
      <c r="AG67" s="85">
        <f t="shared" si="14"/>
        <v>0</v>
      </c>
      <c r="AH67" s="84"/>
      <c r="AI67" s="85">
        <f t="shared" si="15"/>
        <v>0</v>
      </c>
      <c r="AJ67" s="84"/>
      <c r="AK67" s="85">
        <f t="shared" si="16"/>
        <v>0</v>
      </c>
      <c r="AL67" s="84"/>
      <c r="AM67" s="85">
        <f t="shared" si="17"/>
        <v>0</v>
      </c>
      <c r="AN67" s="84"/>
      <c r="AO67" s="85">
        <f t="shared" si="18"/>
        <v>0</v>
      </c>
      <c r="AP67" s="84"/>
      <c r="AQ67" s="85">
        <f t="shared" si="19"/>
        <v>0</v>
      </c>
      <c r="AR67" s="84"/>
      <c r="AS67" s="85">
        <f t="shared" si="20"/>
        <v>0</v>
      </c>
      <c r="AT67" s="5">
        <f t="shared" si="22"/>
        <v>0</v>
      </c>
      <c r="AU67" s="14">
        <f t="shared" si="21"/>
        <v>0</v>
      </c>
      <c r="AV67" s="87">
        <f t="shared" si="23"/>
        <v>0</v>
      </c>
      <c r="AW67" s="15">
        <f t="shared" si="24"/>
        <v>2</v>
      </c>
      <c r="AX67" s="5">
        <f t="shared" si="25"/>
        <v>0</v>
      </c>
      <c r="AY67" s="76"/>
      <c r="AZ67" s="220">
        <f t="shared" si="26"/>
        <v>0</v>
      </c>
      <c r="BA67" s="220">
        <f t="shared" si="27"/>
        <v>0</v>
      </c>
      <c r="BB67" s="221"/>
      <c r="BT67" s="92"/>
      <c r="BU67" s="92"/>
    </row>
    <row r="68" spans="1:73" ht="12.75" customHeight="1" x14ac:dyDescent="0.2">
      <c r="A68" s="3"/>
      <c r="B68" s="5">
        <f t="shared" si="28"/>
        <v>21</v>
      </c>
      <c r="C68" s="225" t="s">
        <v>162</v>
      </c>
      <c r="D68" s="226" t="s">
        <v>162</v>
      </c>
      <c r="E68" s="22"/>
      <c r="F68" s="84"/>
      <c r="G68" s="85">
        <f t="shared" si="1"/>
        <v>0</v>
      </c>
      <c r="H68" s="84"/>
      <c r="I68" s="85">
        <f t="shared" si="2"/>
        <v>0</v>
      </c>
      <c r="J68" s="84"/>
      <c r="K68" s="85">
        <f t="shared" si="3"/>
        <v>0</v>
      </c>
      <c r="L68" s="84"/>
      <c r="M68" s="85">
        <f t="shared" si="4"/>
        <v>0</v>
      </c>
      <c r="N68" s="84"/>
      <c r="O68" s="85">
        <f t="shared" si="5"/>
        <v>0</v>
      </c>
      <c r="P68" s="84"/>
      <c r="Q68" s="85">
        <f t="shared" si="6"/>
        <v>0</v>
      </c>
      <c r="R68" s="84"/>
      <c r="S68" s="85">
        <f t="shared" si="7"/>
        <v>0</v>
      </c>
      <c r="T68" s="84"/>
      <c r="U68" s="85">
        <f t="shared" si="8"/>
        <v>0</v>
      </c>
      <c r="V68" s="84"/>
      <c r="W68" s="85">
        <f t="shared" si="9"/>
        <v>0</v>
      </c>
      <c r="X68" s="84"/>
      <c r="Y68" s="85">
        <f t="shared" si="10"/>
        <v>0</v>
      </c>
      <c r="Z68" s="84"/>
      <c r="AA68" s="85">
        <f t="shared" si="11"/>
        <v>0</v>
      </c>
      <c r="AB68" s="84"/>
      <c r="AC68" s="85">
        <f t="shared" si="12"/>
        <v>0</v>
      </c>
      <c r="AD68" s="84"/>
      <c r="AE68" s="85">
        <f t="shared" si="13"/>
        <v>0</v>
      </c>
      <c r="AF68" s="84"/>
      <c r="AG68" s="85">
        <f t="shared" si="14"/>
        <v>0</v>
      </c>
      <c r="AH68" s="84"/>
      <c r="AI68" s="85">
        <f t="shared" si="15"/>
        <v>0</v>
      </c>
      <c r="AJ68" s="84"/>
      <c r="AK68" s="85">
        <f t="shared" si="16"/>
        <v>0</v>
      </c>
      <c r="AL68" s="84"/>
      <c r="AM68" s="85">
        <f t="shared" si="17"/>
        <v>0</v>
      </c>
      <c r="AN68" s="84"/>
      <c r="AO68" s="85">
        <f t="shared" si="18"/>
        <v>0</v>
      </c>
      <c r="AP68" s="84"/>
      <c r="AQ68" s="85">
        <f t="shared" si="19"/>
        <v>0</v>
      </c>
      <c r="AR68" s="84"/>
      <c r="AS68" s="85">
        <f t="shared" si="20"/>
        <v>0</v>
      </c>
      <c r="AT68" s="5">
        <f t="shared" si="22"/>
        <v>0</v>
      </c>
      <c r="AU68" s="14">
        <f t="shared" si="21"/>
        <v>0</v>
      </c>
      <c r="AV68" s="87">
        <f t="shared" si="23"/>
        <v>0</v>
      </c>
      <c r="AW68" s="15">
        <f t="shared" si="24"/>
        <v>2</v>
      </c>
      <c r="AX68" s="5">
        <f t="shared" si="25"/>
        <v>0</v>
      </c>
      <c r="AY68" s="76"/>
      <c r="AZ68" s="220">
        <f t="shared" si="26"/>
        <v>0</v>
      </c>
      <c r="BA68" s="220">
        <f t="shared" si="27"/>
        <v>0</v>
      </c>
      <c r="BB68" s="221"/>
      <c r="BT68" s="92"/>
      <c r="BU68" s="92"/>
    </row>
    <row r="69" spans="1:73" ht="12.75" customHeight="1" x14ac:dyDescent="0.2">
      <c r="A69" s="3"/>
      <c r="B69" s="5">
        <f t="shared" si="28"/>
        <v>22</v>
      </c>
      <c r="C69" s="225" t="s">
        <v>163</v>
      </c>
      <c r="D69" s="226" t="s">
        <v>163</v>
      </c>
      <c r="E69" s="22"/>
      <c r="F69" s="84"/>
      <c r="G69" s="85">
        <f t="shared" si="1"/>
        <v>0</v>
      </c>
      <c r="H69" s="84"/>
      <c r="I69" s="85">
        <f t="shared" si="2"/>
        <v>0</v>
      </c>
      <c r="J69" s="84"/>
      <c r="K69" s="85">
        <f t="shared" si="3"/>
        <v>0</v>
      </c>
      <c r="L69" s="84"/>
      <c r="M69" s="85">
        <f t="shared" si="4"/>
        <v>0</v>
      </c>
      <c r="N69" s="84"/>
      <c r="O69" s="85">
        <f t="shared" si="5"/>
        <v>0</v>
      </c>
      <c r="P69" s="84"/>
      <c r="Q69" s="85">
        <f t="shared" si="6"/>
        <v>0</v>
      </c>
      <c r="R69" s="84"/>
      <c r="S69" s="85">
        <f t="shared" si="7"/>
        <v>0</v>
      </c>
      <c r="T69" s="84"/>
      <c r="U69" s="85">
        <f t="shared" si="8"/>
        <v>0</v>
      </c>
      <c r="V69" s="84"/>
      <c r="W69" s="85">
        <f t="shared" si="9"/>
        <v>0</v>
      </c>
      <c r="X69" s="84"/>
      <c r="Y69" s="85">
        <f t="shared" si="10"/>
        <v>0</v>
      </c>
      <c r="Z69" s="84"/>
      <c r="AA69" s="85">
        <f t="shared" si="11"/>
        <v>0</v>
      </c>
      <c r="AB69" s="84"/>
      <c r="AC69" s="85">
        <f t="shared" si="12"/>
        <v>0</v>
      </c>
      <c r="AD69" s="84"/>
      <c r="AE69" s="85">
        <f t="shared" si="13"/>
        <v>0</v>
      </c>
      <c r="AF69" s="84"/>
      <c r="AG69" s="85">
        <f t="shared" si="14"/>
        <v>0</v>
      </c>
      <c r="AH69" s="84"/>
      <c r="AI69" s="85">
        <f t="shared" si="15"/>
        <v>0</v>
      </c>
      <c r="AJ69" s="84"/>
      <c r="AK69" s="85">
        <f t="shared" si="16"/>
        <v>0</v>
      </c>
      <c r="AL69" s="84"/>
      <c r="AM69" s="85">
        <f t="shared" si="17"/>
        <v>0</v>
      </c>
      <c r="AN69" s="84"/>
      <c r="AO69" s="85">
        <f t="shared" si="18"/>
        <v>0</v>
      </c>
      <c r="AP69" s="84"/>
      <c r="AQ69" s="85">
        <f t="shared" si="19"/>
        <v>0</v>
      </c>
      <c r="AR69" s="84"/>
      <c r="AS69" s="85">
        <f t="shared" si="20"/>
        <v>0</v>
      </c>
      <c r="AT69" s="5">
        <f t="shared" si="22"/>
        <v>0</v>
      </c>
      <c r="AU69" s="14">
        <f t="shared" si="21"/>
        <v>0</v>
      </c>
      <c r="AV69" s="87">
        <f t="shared" si="23"/>
        <v>0</v>
      </c>
      <c r="AW69" s="15">
        <f t="shared" si="24"/>
        <v>2</v>
      </c>
      <c r="AX69" s="5">
        <f t="shared" si="25"/>
        <v>0</v>
      </c>
      <c r="AY69" s="76"/>
      <c r="AZ69" s="220">
        <f t="shared" si="26"/>
        <v>0</v>
      </c>
      <c r="BA69" s="220">
        <f t="shared" si="27"/>
        <v>0</v>
      </c>
      <c r="BB69" s="221"/>
      <c r="BR69" s="94"/>
      <c r="BS69" s="96"/>
    </row>
    <row r="70" spans="1:73" ht="12.75" customHeight="1" x14ac:dyDescent="0.2">
      <c r="A70" s="3"/>
      <c r="B70" s="5">
        <f t="shared" si="28"/>
        <v>23</v>
      </c>
      <c r="C70" s="225" t="s">
        <v>164</v>
      </c>
      <c r="D70" s="226" t="s">
        <v>164</v>
      </c>
      <c r="E70" s="22"/>
      <c r="F70" s="84"/>
      <c r="G70" s="85">
        <f t="shared" si="1"/>
        <v>0</v>
      </c>
      <c r="H70" s="84"/>
      <c r="I70" s="85">
        <f t="shared" si="2"/>
        <v>0</v>
      </c>
      <c r="J70" s="84"/>
      <c r="K70" s="85">
        <f t="shared" si="3"/>
        <v>0</v>
      </c>
      <c r="L70" s="84"/>
      <c r="M70" s="85">
        <f t="shared" si="4"/>
        <v>0</v>
      </c>
      <c r="N70" s="84"/>
      <c r="O70" s="85">
        <f t="shared" si="5"/>
        <v>0</v>
      </c>
      <c r="P70" s="84"/>
      <c r="Q70" s="85">
        <f t="shared" si="6"/>
        <v>0</v>
      </c>
      <c r="R70" s="84"/>
      <c r="S70" s="85">
        <f t="shared" si="7"/>
        <v>0</v>
      </c>
      <c r="T70" s="84"/>
      <c r="U70" s="85">
        <f t="shared" si="8"/>
        <v>0</v>
      </c>
      <c r="V70" s="84"/>
      <c r="W70" s="85">
        <f t="shared" si="9"/>
        <v>0</v>
      </c>
      <c r="X70" s="84"/>
      <c r="Y70" s="85">
        <f t="shared" si="10"/>
        <v>0</v>
      </c>
      <c r="Z70" s="84"/>
      <c r="AA70" s="85">
        <f t="shared" si="11"/>
        <v>0</v>
      </c>
      <c r="AB70" s="84"/>
      <c r="AC70" s="85">
        <f t="shared" si="12"/>
        <v>0</v>
      </c>
      <c r="AD70" s="84"/>
      <c r="AE70" s="85">
        <f t="shared" si="13"/>
        <v>0</v>
      </c>
      <c r="AF70" s="84"/>
      <c r="AG70" s="85">
        <f t="shared" si="14"/>
        <v>0</v>
      </c>
      <c r="AH70" s="84"/>
      <c r="AI70" s="85">
        <f t="shared" si="15"/>
        <v>0</v>
      </c>
      <c r="AJ70" s="84"/>
      <c r="AK70" s="85">
        <f t="shared" si="16"/>
        <v>0</v>
      </c>
      <c r="AL70" s="84"/>
      <c r="AM70" s="85">
        <f t="shared" si="17"/>
        <v>0</v>
      </c>
      <c r="AN70" s="84"/>
      <c r="AO70" s="85">
        <f t="shared" si="18"/>
        <v>0</v>
      </c>
      <c r="AP70" s="84"/>
      <c r="AQ70" s="85">
        <f t="shared" si="19"/>
        <v>0</v>
      </c>
      <c r="AR70" s="84"/>
      <c r="AS70" s="85">
        <f t="shared" si="20"/>
        <v>0</v>
      </c>
      <c r="AT70" s="5">
        <f t="shared" si="22"/>
        <v>0</v>
      </c>
      <c r="AU70" s="14">
        <f t="shared" si="21"/>
        <v>0</v>
      </c>
      <c r="AV70" s="87">
        <f t="shared" si="23"/>
        <v>0</v>
      </c>
      <c r="AW70" s="15">
        <f t="shared" si="24"/>
        <v>2</v>
      </c>
      <c r="AX70" s="5">
        <f t="shared" si="25"/>
        <v>0</v>
      </c>
      <c r="AY70" s="76"/>
      <c r="AZ70" s="220">
        <f t="shared" si="26"/>
        <v>0</v>
      </c>
      <c r="BA70" s="220">
        <f t="shared" si="27"/>
        <v>0</v>
      </c>
      <c r="BB70" s="221"/>
      <c r="BR70" s="94"/>
      <c r="BS70" s="96"/>
    </row>
    <row r="71" spans="1:73" ht="12.75" customHeight="1" x14ac:dyDescent="0.2">
      <c r="A71" s="3"/>
      <c r="B71" s="5">
        <f t="shared" si="28"/>
        <v>24</v>
      </c>
      <c r="C71" s="225" t="s">
        <v>165</v>
      </c>
      <c r="D71" s="226" t="s">
        <v>165</v>
      </c>
      <c r="E71" s="22"/>
      <c r="F71" s="84"/>
      <c r="G71" s="85">
        <f t="shared" si="1"/>
        <v>0</v>
      </c>
      <c r="H71" s="84"/>
      <c r="I71" s="85">
        <f t="shared" si="2"/>
        <v>0</v>
      </c>
      <c r="J71" s="84"/>
      <c r="K71" s="85">
        <f t="shared" si="3"/>
        <v>0</v>
      </c>
      <c r="L71" s="84"/>
      <c r="M71" s="85">
        <f t="shared" si="4"/>
        <v>0</v>
      </c>
      <c r="N71" s="84"/>
      <c r="O71" s="85">
        <f t="shared" si="5"/>
        <v>0</v>
      </c>
      <c r="P71" s="84"/>
      <c r="Q71" s="85">
        <f t="shared" si="6"/>
        <v>0</v>
      </c>
      <c r="R71" s="84"/>
      <c r="S71" s="85">
        <f t="shared" si="7"/>
        <v>0</v>
      </c>
      <c r="T71" s="84"/>
      <c r="U71" s="85">
        <f t="shared" si="8"/>
        <v>0</v>
      </c>
      <c r="V71" s="84"/>
      <c r="W71" s="85">
        <f t="shared" si="9"/>
        <v>0</v>
      </c>
      <c r="X71" s="84"/>
      <c r="Y71" s="85">
        <f t="shared" si="10"/>
        <v>0</v>
      </c>
      <c r="Z71" s="84"/>
      <c r="AA71" s="85">
        <f t="shared" si="11"/>
        <v>0</v>
      </c>
      <c r="AB71" s="84"/>
      <c r="AC71" s="85">
        <f t="shared" si="12"/>
        <v>0</v>
      </c>
      <c r="AD71" s="84"/>
      <c r="AE71" s="85">
        <f t="shared" si="13"/>
        <v>0</v>
      </c>
      <c r="AF71" s="84"/>
      <c r="AG71" s="85">
        <f t="shared" si="14"/>
        <v>0</v>
      </c>
      <c r="AH71" s="84"/>
      <c r="AI71" s="85">
        <f t="shared" si="15"/>
        <v>0</v>
      </c>
      <c r="AJ71" s="84"/>
      <c r="AK71" s="85">
        <f t="shared" si="16"/>
        <v>0</v>
      </c>
      <c r="AL71" s="84"/>
      <c r="AM71" s="85">
        <f t="shared" si="17"/>
        <v>0</v>
      </c>
      <c r="AN71" s="84"/>
      <c r="AO71" s="85">
        <f t="shared" si="18"/>
        <v>0</v>
      </c>
      <c r="AP71" s="84"/>
      <c r="AQ71" s="85">
        <f t="shared" si="19"/>
        <v>0</v>
      </c>
      <c r="AR71" s="84"/>
      <c r="AS71" s="85">
        <f t="shared" ref="AS71:AS90" si="29">IF(AR71=$AR$45,$AR$46,0)</f>
        <v>0</v>
      </c>
      <c r="AT71" s="5">
        <f t="shared" si="22"/>
        <v>0</v>
      </c>
      <c r="AU71" s="14">
        <f t="shared" si="21"/>
        <v>0</v>
      </c>
      <c r="AV71" s="87">
        <f t="shared" si="23"/>
        <v>0</v>
      </c>
      <c r="AW71" s="15">
        <f t="shared" si="24"/>
        <v>2</v>
      </c>
      <c r="AX71" s="5">
        <f t="shared" si="25"/>
        <v>0</v>
      </c>
      <c r="AY71" s="76"/>
      <c r="AZ71" s="220">
        <f t="shared" si="26"/>
        <v>0</v>
      </c>
      <c r="BA71" s="220">
        <f t="shared" si="27"/>
        <v>0</v>
      </c>
      <c r="BB71" s="221"/>
      <c r="BR71" s="94"/>
      <c r="BS71" s="50"/>
    </row>
    <row r="72" spans="1:73" ht="12.75" customHeight="1" x14ac:dyDescent="0.2">
      <c r="A72" s="3"/>
      <c r="B72" s="5">
        <f t="shared" si="28"/>
        <v>25</v>
      </c>
      <c r="C72" s="225" t="s">
        <v>166</v>
      </c>
      <c r="D72" s="226" t="s">
        <v>166</v>
      </c>
      <c r="E72" s="22"/>
      <c r="F72" s="84"/>
      <c r="G72" s="85">
        <f t="shared" si="1"/>
        <v>0</v>
      </c>
      <c r="H72" s="84"/>
      <c r="I72" s="85">
        <f t="shared" si="2"/>
        <v>0</v>
      </c>
      <c r="J72" s="84"/>
      <c r="K72" s="85">
        <f t="shared" si="3"/>
        <v>0</v>
      </c>
      <c r="L72" s="84"/>
      <c r="M72" s="85">
        <f t="shared" si="4"/>
        <v>0</v>
      </c>
      <c r="N72" s="84"/>
      <c r="O72" s="85">
        <f t="shared" si="5"/>
        <v>0</v>
      </c>
      <c r="P72" s="84"/>
      <c r="Q72" s="85">
        <f t="shared" si="6"/>
        <v>0</v>
      </c>
      <c r="R72" s="84"/>
      <c r="S72" s="85">
        <f t="shared" si="7"/>
        <v>0</v>
      </c>
      <c r="T72" s="84"/>
      <c r="U72" s="85">
        <f t="shared" si="8"/>
        <v>0</v>
      </c>
      <c r="V72" s="84"/>
      <c r="W72" s="85">
        <f t="shared" si="9"/>
        <v>0</v>
      </c>
      <c r="X72" s="84"/>
      <c r="Y72" s="85">
        <f t="shared" si="10"/>
        <v>0</v>
      </c>
      <c r="Z72" s="84"/>
      <c r="AA72" s="85">
        <f t="shared" si="11"/>
        <v>0</v>
      </c>
      <c r="AB72" s="84"/>
      <c r="AC72" s="85">
        <f t="shared" si="12"/>
        <v>0</v>
      </c>
      <c r="AD72" s="84"/>
      <c r="AE72" s="85">
        <f t="shared" si="13"/>
        <v>0</v>
      </c>
      <c r="AF72" s="84"/>
      <c r="AG72" s="85">
        <f t="shared" si="14"/>
        <v>0</v>
      </c>
      <c r="AH72" s="84"/>
      <c r="AI72" s="85">
        <f t="shared" si="15"/>
        <v>0</v>
      </c>
      <c r="AJ72" s="84"/>
      <c r="AK72" s="85">
        <f t="shared" si="16"/>
        <v>0</v>
      </c>
      <c r="AL72" s="84"/>
      <c r="AM72" s="85">
        <f t="shared" si="17"/>
        <v>0</v>
      </c>
      <c r="AN72" s="84"/>
      <c r="AO72" s="85">
        <f t="shared" si="18"/>
        <v>0</v>
      </c>
      <c r="AP72" s="84"/>
      <c r="AQ72" s="85">
        <f t="shared" si="19"/>
        <v>0</v>
      </c>
      <c r="AR72" s="84"/>
      <c r="AS72" s="85">
        <f t="shared" si="29"/>
        <v>0</v>
      </c>
      <c r="AT72" s="5">
        <f t="shared" si="22"/>
        <v>0</v>
      </c>
      <c r="AU72" s="14">
        <f t="shared" si="21"/>
        <v>0</v>
      </c>
      <c r="AV72" s="87">
        <f t="shared" si="23"/>
        <v>0</v>
      </c>
      <c r="AW72" s="15">
        <f t="shared" si="24"/>
        <v>2</v>
      </c>
      <c r="AX72" s="5">
        <f t="shared" si="25"/>
        <v>0</v>
      </c>
      <c r="AY72" s="76"/>
      <c r="AZ72" s="220">
        <f t="shared" si="26"/>
        <v>0</v>
      </c>
      <c r="BA72" s="220">
        <f t="shared" si="27"/>
        <v>0</v>
      </c>
      <c r="BB72" s="221"/>
    </row>
    <row r="73" spans="1:73" ht="12.75" customHeight="1" x14ac:dyDescent="0.2">
      <c r="A73" s="3"/>
      <c r="B73" s="5">
        <f t="shared" si="28"/>
        <v>26</v>
      </c>
      <c r="C73" s="225" t="s">
        <v>167</v>
      </c>
      <c r="D73" s="226" t="s">
        <v>167</v>
      </c>
      <c r="E73" s="22"/>
      <c r="F73" s="84"/>
      <c r="G73" s="85">
        <f t="shared" si="1"/>
        <v>0</v>
      </c>
      <c r="H73" s="84"/>
      <c r="I73" s="85">
        <f t="shared" si="2"/>
        <v>0</v>
      </c>
      <c r="J73" s="84"/>
      <c r="K73" s="85">
        <f t="shared" si="3"/>
        <v>0</v>
      </c>
      <c r="L73" s="84"/>
      <c r="M73" s="85">
        <f t="shared" si="4"/>
        <v>0</v>
      </c>
      <c r="N73" s="84"/>
      <c r="O73" s="85">
        <f t="shared" si="5"/>
        <v>0</v>
      </c>
      <c r="P73" s="84"/>
      <c r="Q73" s="85">
        <f t="shared" si="6"/>
        <v>0</v>
      </c>
      <c r="R73" s="84"/>
      <c r="S73" s="85">
        <f t="shared" si="7"/>
        <v>0</v>
      </c>
      <c r="T73" s="84"/>
      <c r="U73" s="85">
        <f t="shared" si="8"/>
        <v>0</v>
      </c>
      <c r="V73" s="84"/>
      <c r="W73" s="85">
        <f t="shared" si="9"/>
        <v>0</v>
      </c>
      <c r="X73" s="84"/>
      <c r="Y73" s="85">
        <f t="shared" si="10"/>
        <v>0</v>
      </c>
      <c r="Z73" s="84"/>
      <c r="AA73" s="85">
        <f t="shared" si="11"/>
        <v>0</v>
      </c>
      <c r="AB73" s="84"/>
      <c r="AC73" s="85">
        <f t="shared" si="12"/>
        <v>0</v>
      </c>
      <c r="AD73" s="84"/>
      <c r="AE73" s="85">
        <f t="shared" si="13"/>
        <v>0</v>
      </c>
      <c r="AF73" s="84"/>
      <c r="AG73" s="85">
        <f t="shared" si="14"/>
        <v>0</v>
      </c>
      <c r="AH73" s="84"/>
      <c r="AI73" s="85">
        <f t="shared" si="15"/>
        <v>0</v>
      </c>
      <c r="AJ73" s="84"/>
      <c r="AK73" s="85">
        <f t="shared" si="16"/>
        <v>0</v>
      </c>
      <c r="AL73" s="84"/>
      <c r="AM73" s="85">
        <f t="shared" si="17"/>
        <v>0</v>
      </c>
      <c r="AN73" s="84"/>
      <c r="AO73" s="85">
        <f t="shared" si="18"/>
        <v>0</v>
      </c>
      <c r="AP73" s="84"/>
      <c r="AQ73" s="85">
        <f t="shared" si="19"/>
        <v>0</v>
      </c>
      <c r="AR73" s="84"/>
      <c r="AS73" s="85">
        <f t="shared" si="29"/>
        <v>0</v>
      </c>
      <c r="AT73" s="5">
        <f t="shared" si="22"/>
        <v>0</v>
      </c>
      <c r="AU73" s="14">
        <f t="shared" si="21"/>
        <v>0</v>
      </c>
      <c r="AV73" s="87">
        <f t="shared" si="23"/>
        <v>0</v>
      </c>
      <c r="AW73" s="15">
        <f t="shared" si="24"/>
        <v>2</v>
      </c>
      <c r="AX73" s="5">
        <f t="shared" si="25"/>
        <v>0</v>
      </c>
      <c r="AY73" s="76"/>
      <c r="AZ73" s="220">
        <f t="shared" si="26"/>
        <v>0</v>
      </c>
      <c r="BA73" s="220">
        <f t="shared" si="27"/>
        <v>0</v>
      </c>
      <c r="BB73" s="221"/>
    </row>
    <row r="74" spans="1:73" ht="12.75" customHeight="1" x14ac:dyDescent="0.2">
      <c r="A74" s="3"/>
      <c r="B74" s="5">
        <f t="shared" si="28"/>
        <v>27</v>
      </c>
      <c r="C74" s="225" t="s">
        <v>168</v>
      </c>
      <c r="D74" s="226" t="s">
        <v>168</v>
      </c>
      <c r="E74" s="22"/>
      <c r="F74" s="84"/>
      <c r="G74" s="85">
        <f t="shared" si="1"/>
        <v>0</v>
      </c>
      <c r="H74" s="84"/>
      <c r="I74" s="85">
        <f t="shared" si="2"/>
        <v>0</v>
      </c>
      <c r="J74" s="84"/>
      <c r="K74" s="85">
        <f t="shared" si="3"/>
        <v>0</v>
      </c>
      <c r="L74" s="84"/>
      <c r="M74" s="85">
        <f t="shared" si="4"/>
        <v>0</v>
      </c>
      <c r="N74" s="84"/>
      <c r="O74" s="85">
        <f t="shared" si="5"/>
        <v>0</v>
      </c>
      <c r="P74" s="84"/>
      <c r="Q74" s="85">
        <f t="shared" si="6"/>
        <v>0</v>
      </c>
      <c r="R74" s="84"/>
      <c r="S74" s="85">
        <f t="shared" si="7"/>
        <v>0</v>
      </c>
      <c r="T74" s="84"/>
      <c r="U74" s="85">
        <f t="shared" si="8"/>
        <v>0</v>
      </c>
      <c r="V74" s="84"/>
      <c r="W74" s="85">
        <f t="shared" si="9"/>
        <v>0</v>
      </c>
      <c r="X74" s="84"/>
      <c r="Y74" s="85">
        <f t="shared" si="10"/>
        <v>0</v>
      </c>
      <c r="Z74" s="84"/>
      <c r="AA74" s="85">
        <f t="shared" si="11"/>
        <v>0</v>
      </c>
      <c r="AB74" s="84"/>
      <c r="AC74" s="85">
        <f t="shared" si="12"/>
        <v>0</v>
      </c>
      <c r="AD74" s="84"/>
      <c r="AE74" s="85">
        <f t="shared" si="13"/>
        <v>0</v>
      </c>
      <c r="AF74" s="84"/>
      <c r="AG74" s="85">
        <f t="shared" si="14"/>
        <v>0</v>
      </c>
      <c r="AH74" s="84"/>
      <c r="AI74" s="85">
        <f t="shared" si="15"/>
        <v>0</v>
      </c>
      <c r="AJ74" s="84"/>
      <c r="AK74" s="85">
        <f t="shared" si="16"/>
        <v>0</v>
      </c>
      <c r="AL74" s="84"/>
      <c r="AM74" s="85">
        <f t="shared" si="17"/>
        <v>0</v>
      </c>
      <c r="AN74" s="84"/>
      <c r="AO74" s="85">
        <f t="shared" si="18"/>
        <v>0</v>
      </c>
      <c r="AP74" s="84"/>
      <c r="AQ74" s="85">
        <f t="shared" si="19"/>
        <v>0</v>
      </c>
      <c r="AR74" s="84"/>
      <c r="AS74" s="85">
        <f t="shared" si="29"/>
        <v>0</v>
      </c>
      <c r="AT74" s="5">
        <f t="shared" si="22"/>
        <v>0</v>
      </c>
      <c r="AU74" s="14">
        <f t="shared" si="21"/>
        <v>0</v>
      </c>
      <c r="AV74" s="87">
        <f t="shared" si="23"/>
        <v>0</v>
      </c>
      <c r="AW74" s="15">
        <f t="shared" si="24"/>
        <v>2</v>
      </c>
      <c r="AX74" s="5">
        <f t="shared" si="25"/>
        <v>0</v>
      </c>
      <c r="AY74" s="76"/>
      <c r="AZ74" s="220">
        <f t="shared" si="26"/>
        <v>0</v>
      </c>
      <c r="BA74" s="220">
        <f t="shared" si="27"/>
        <v>0</v>
      </c>
      <c r="BB74" s="221"/>
    </row>
    <row r="75" spans="1:73" ht="12.75" customHeight="1" x14ac:dyDescent="0.2">
      <c r="A75" s="3"/>
      <c r="B75" s="5">
        <f t="shared" si="28"/>
        <v>28</v>
      </c>
      <c r="C75" s="225" t="s">
        <v>169</v>
      </c>
      <c r="D75" s="226" t="s">
        <v>169</v>
      </c>
      <c r="E75" s="22"/>
      <c r="F75" s="84"/>
      <c r="G75" s="85">
        <f t="shared" ref="G75:G90" si="30">IF(F75=$F$45,$F$46,0)</f>
        <v>0</v>
      </c>
      <c r="H75" s="84"/>
      <c r="I75" s="85">
        <f t="shared" ref="I75:I90" si="31">IF(H75=$H$45,$H$46,0)</f>
        <v>0</v>
      </c>
      <c r="J75" s="84"/>
      <c r="K75" s="85">
        <f t="shared" ref="K75:K90" si="32">IF(J75=$J$45,$J$46,0)</f>
        <v>0</v>
      </c>
      <c r="L75" s="84"/>
      <c r="M75" s="85">
        <f t="shared" ref="M75:M90" si="33">IF(L75=$L$45,$L$46,0)</f>
        <v>0</v>
      </c>
      <c r="N75" s="84"/>
      <c r="O75" s="85">
        <f t="shared" ref="O75:O90" si="34">IF(N75=$N$45,$N$46,0)</f>
        <v>0</v>
      </c>
      <c r="P75" s="84"/>
      <c r="Q75" s="85">
        <f t="shared" ref="Q75:Q90" si="35">IF(P75=$P$45,$P$46,0)</f>
        <v>0</v>
      </c>
      <c r="R75" s="84"/>
      <c r="S75" s="85">
        <f t="shared" ref="S75:S90" si="36">IF(R75=$R$45,$R$46,0)</f>
        <v>0</v>
      </c>
      <c r="T75" s="84"/>
      <c r="U75" s="85">
        <f t="shared" ref="U75:U90" si="37">IF(T75=$T$45,$T$46,0)</f>
        <v>0</v>
      </c>
      <c r="V75" s="84"/>
      <c r="W75" s="85">
        <f t="shared" ref="W75:W90" si="38">IF(V75=$V$45,$V$46,0)</f>
        <v>0</v>
      </c>
      <c r="X75" s="84"/>
      <c r="Y75" s="85">
        <f t="shared" ref="Y75:Y90" si="39">IF(X75=$X$45,$X$46,0)</f>
        <v>0</v>
      </c>
      <c r="Z75" s="84"/>
      <c r="AA75" s="85">
        <f t="shared" ref="AA75:AA90" si="40">IF(Z75=$Z$45,$Z$46,0)</f>
        <v>0</v>
      </c>
      <c r="AB75" s="84"/>
      <c r="AC75" s="85">
        <f t="shared" ref="AC75:AC90" si="41">IF(AB75=$AB$45,$AB$46,0)</f>
        <v>0</v>
      </c>
      <c r="AD75" s="84"/>
      <c r="AE75" s="85">
        <f t="shared" ref="AE75:AE90" si="42">IF(AD75=$AD$45,$AD$46,0)</f>
        <v>0</v>
      </c>
      <c r="AF75" s="84"/>
      <c r="AG75" s="85">
        <f t="shared" ref="AG75:AG90" si="43">IF(AF75=$AF$45,$AF$46,0)</f>
        <v>0</v>
      </c>
      <c r="AH75" s="84"/>
      <c r="AI75" s="85">
        <f t="shared" ref="AI75:AI90" si="44">IF(AH75=$AH$45,$AH$46,0)</f>
        <v>0</v>
      </c>
      <c r="AJ75" s="84"/>
      <c r="AK75" s="85">
        <f t="shared" ref="AK75:AK90" si="45">IF(AJ75=$AJ$45,$AJ$46,0)</f>
        <v>0</v>
      </c>
      <c r="AL75" s="84"/>
      <c r="AM75" s="85">
        <f t="shared" ref="AM75:AM90" si="46">IF(AL75=$AL$45,$AL$46,0)</f>
        <v>0</v>
      </c>
      <c r="AN75" s="84"/>
      <c r="AO75" s="85">
        <f t="shared" ref="AO75:AO90" si="47">IF(AN75=$AN$45,$AN$46,0)</f>
        <v>0</v>
      </c>
      <c r="AP75" s="84"/>
      <c r="AQ75" s="85">
        <f t="shared" ref="AQ75:AQ90" si="48">IF(AP75=$AP$45,$AP$46,0)</f>
        <v>0</v>
      </c>
      <c r="AR75" s="84"/>
      <c r="AS75" s="85">
        <f t="shared" si="29"/>
        <v>0</v>
      </c>
      <c r="AT75" s="5">
        <f t="shared" si="22"/>
        <v>0</v>
      </c>
      <c r="AU75" s="14">
        <f t="shared" si="21"/>
        <v>0</v>
      </c>
      <c r="AV75" s="87">
        <f t="shared" si="23"/>
        <v>0</v>
      </c>
      <c r="AW75" s="15">
        <f t="shared" si="24"/>
        <v>2</v>
      </c>
      <c r="AX75" s="5">
        <f t="shared" si="25"/>
        <v>0</v>
      </c>
      <c r="AY75" s="76"/>
      <c r="AZ75" s="220">
        <f t="shared" si="26"/>
        <v>0</v>
      </c>
      <c r="BA75" s="220">
        <f t="shared" si="27"/>
        <v>0</v>
      </c>
      <c r="BB75" s="221"/>
    </row>
    <row r="76" spans="1:73" ht="12.75" customHeight="1" x14ac:dyDescent="0.2">
      <c r="A76" s="3"/>
      <c r="B76" s="5">
        <f t="shared" si="28"/>
        <v>29</v>
      </c>
      <c r="C76" s="225" t="s">
        <v>170</v>
      </c>
      <c r="D76" s="226" t="s">
        <v>170</v>
      </c>
      <c r="E76" s="22"/>
      <c r="F76" s="84"/>
      <c r="G76" s="85">
        <f t="shared" si="30"/>
        <v>0</v>
      </c>
      <c r="H76" s="84"/>
      <c r="I76" s="85">
        <f t="shared" si="31"/>
        <v>0</v>
      </c>
      <c r="J76" s="84"/>
      <c r="K76" s="85">
        <f t="shared" si="32"/>
        <v>0</v>
      </c>
      <c r="L76" s="84"/>
      <c r="M76" s="85">
        <f t="shared" si="33"/>
        <v>0</v>
      </c>
      <c r="N76" s="84"/>
      <c r="O76" s="85">
        <f t="shared" si="34"/>
        <v>0</v>
      </c>
      <c r="P76" s="84"/>
      <c r="Q76" s="85">
        <f t="shared" si="35"/>
        <v>0</v>
      </c>
      <c r="R76" s="84"/>
      <c r="S76" s="85">
        <f t="shared" si="36"/>
        <v>0</v>
      </c>
      <c r="T76" s="84"/>
      <c r="U76" s="85">
        <f t="shared" si="37"/>
        <v>0</v>
      </c>
      <c r="V76" s="84"/>
      <c r="W76" s="85">
        <f t="shared" si="38"/>
        <v>0</v>
      </c>
      <c r="X76" s="84"/>
      <c r="Y76" s="85">
        <f t="shared" si="39"/>
        <v>0</v>
      </c>
      <c r="Z76" s="84"/>
      <c r="AA76" s="85">
        <f t="shared" si="40"/>
        <v>0</v>
      </c>
      <c r="AB76" s="84"/>
      <c r="AC76" s="85">
        <f t="shared" si="41"/>
        <v>0</v>
      </c>
      <c r="AD76" s="84"/>
      <c r="AE76" s="85">
        <f t="shared" si="42"/>
        <v>0</v>
      </c>
      <c r="AF76" s="84"/>
      <c r="AG76" s="85">
        <f t="shared" si="43"/>
        <v>0</v>
      </c>
      <c r="AH76" s="84"/>
      <c r="AI76" s="85">
        <f t="shared" si="44"/>
        <v>0</v>
      </c>
      <c r="AJ76" s="84"/>
      <c r="AK76" s="85">
        <f t="shared" si="45"/>
        <v>0</v>
      </c>
      <c r="AL76" s="84"/>
      <c r="AM76" s="85">
        <f t="shared" si="46"/>
        <v>0</v>
      </c>
      <c r="AN76" s="84"/>
      <c r="AO76" s="85">
        <f t="shared" si="47"/>
        <v>0</v>
      </c>
      <c r="AP76" s="84"/>
      <c r="AQ76" s="85">
        <f t="shared" si="48"/>
        <v>0</v>
      </c>
      <c r="AR76" s="84"/>
      <c r="AS76" s="85">
        <f t="shared" si="29"/>
        <v>0</v>
      </c>
      <c r="AT76" s="5">
        <f t="shared" si="22"/>
        <v>0</v>
      </c>
      <c r="AU76" s="14">
        <f t="shared" si="21"/>
        <v>0</v>
      </c>
      <c r="AV76" s="87">
        <f t="shared" si="23"/>
        <v>0</v>
      </c>
      <c r="AW76" s="15">
        <f t="shared" si="24"/>
        <v>2</v>
      </c>
      <c r="AX76" s="5">
        <f t="shared" si="25"/>
        <v>0</v>
      </c>
      <c r="AY76" s="76"/>
      <c r="AZ76" s="220">
        <f t="shared" si="26"/>
        <v>0</v>
      </c>
      <c r="BA76" s="220">
        <f t="shared" si="27"/>
        <v>0</v>
      </c>
      <c r="BB76" s="221"/>
    </row>
    <row r="77" spans="1:73" ht="12.75" customHeight="1" x14ac:dyDescent="0.2">
      <c r="A77" s="3"/>
      <c r="B77" s="5">
        <f t="shared" si="28"/>
        <v>30</v>
      </c>
      <c r="C77" s="225"/>
      <c r="D77" s="226"/>
      <c r="E77" s="22"/>
      <c r="F77" s="84"/>
      <c r="G77" s="85">
        <f t="shared" si="30"/>
        <v>0</v>
      </c>
      <c r="H77" s="84"/>
      <c r="I77" s="85">
        <f t="shared" si="31"/>
        <v>0</v>
      </c>
      <c r="J77" s="84"/>
      <c r="K77" s="85">
        <f t="shared" si="32"/>
        <v>0</v>
      </c>
      <c r="L77" s="84"/>
      <c r="M77" s="85">
        <f t="shared" si="33"/>
        <v>0</v>
      </c>
      <c r="N77" s="84"/>
      <c r="O77" s="85">
        <f t="shared" si="34"/>
        <v>0</v>
      </c>
      <c r="P77" s="84"/>
      <c r="Q77" s="85">
        <f t="shared" si="35"/>
        <v>0</v>
      </c>
      <c r="R77" s="84"/>
      <c r="S77" s="85">
        <f t="shared" si="36"/>
        <v>0</v>
      </c>
      <c r="T77" s="84"/>
      <c r="U77" s="85">
        <f t="shared" si="37"/>
        <v>0</v>
      </c>
      <c r="V77" s="84"/>
      <c r="W77" s="85">
        <f t="shared" si="38"/>
        <v>0</v>
      </c>
      <c r="X77" s="84"/>
      <c r="Y77" s="85">
        <f t="shared" si="39"/>
        <v>0</v>
      </c>
      <c r="Z77" s="84"/>
      <c r="AA77" s="85">
        <f t="shared" si="40"/>
        <v>0</v>
      </c>
      <c r="AB77" s="84"/>
      <c r="AC77" s="85">
        <f t="shared" si="41"/>
        <v>0</v>
      </c>
      <c r="AD77" s="84"/>
      <c r="AE77" s="85">
        <f t="shared" si="42"/>
        <v>0</v>
      </c>
      <c r="AF77" s="84"/>
      <c r="AG77" s="85">
        <f t="shared" si="43"/>
        <v>0</v>
      </c>
      <c r="AH77" s="84"/>
      <c r="AI77" s="85">
        <f t="shared" si="44"/>
        <v>0</v>
      </c>
      <c r="AJ77" s="84"/>
      <c r="AK77" s="85">
        <f t="shared" si="45"/>
        <v>0</v>
      </c>
      <c r="AL77" s="84"/>
      <c r="AM77" s="85">
        <f t="shared" si="46"/>
        <v>0</v>
      </c>
      <c r="AN77" s="84"/>
      <c r="AO77" s="85">
        <f t="shared" si="47"/>
        <v>0</v>
      </c>
      <c r="AP77" s="84"/>
      <c r="AQ77" s="85">
        <f t="shared" si="48"/>
        <v>0</v>
      </c>
      <c r="AR77" s="84"/>
      <c r="AS77" s="85">
        <f t="shared" si="29"/>
        <v>0</v>
      </c>
      <c r="AT77" s="5">
        <f t="shared" si="22"/>
        <v>0</v>
      </c>
      <c r="AU77" s="14">
        <f t="shared" si="21"/>
        <v>0</v>
      </c>
      <c r="AV77" s="87">
        <f t="shared" si="23"/>
        <v>0</v>
      </c>
      <c r="AW77" s="15">
        <f t="shared" si="24"/>
        <v>2</v>
      </c>
      <c r="AX77" s="5">
        <f t="shared" si="25"/>
        <v>0</v>
      </c>
      <c r="AY77" s="76"/>
      <c r="AZ77" s="220">
        <f t="shared" si="26"/>
        <v>0</v>
      </c>
      <c r="BA77" s="220">
        <f t="shared" si="27"/>
        <v>0</v>
      </c>
      <c r="BB77" s="221"/>
    </row>
    <row r="78" spans="1:73" ht="12.75" customHeight="1" x14ac:dyDescent="0.2">
      <c r="A78" s="3"/>
      <c r="B78" s="5">
        <f t="shared" si="28"/>
        <v>31</v>
      </c>
      <c r="C78" s="225"/>
      <c r="D78" s="226"/>
      <c r="E78" s="22"/>
      <c r="F78" s="84"/>
      <c r="G78" s="85">
        <f t="shared" si="30"/>
        <v>0</v>
      </c>
      <c r="H78" s="84"/>
      <c r="I78" s="85">
        <f t="shared" si="31"/>
        <v>0</v>
      </c>
      <c r="J78" s="84"/>
      <c r="K78" s="85">
        <f t="shared" si="32"/>
        <v>0</v>
      </c>
      <c r="L78" s="84"/>
      <c r="M78" s="85">
        <f t="shared" si="33"/>
        <v>0</v>
      </c>
      <c r="N78" s="84"/>
      <c r="O78" s="85">
        <f t="shared" si="34"/>
        <v>0</v>
      </c>
      <c r="P78" s="84"/>
      <c r="Q78" s="85">
        <f t="shared" si="35"/>
        <v>0</v>
      </c>
      <c r="R78" s="84"/>
      <c r="S78" s="85">
        <f t="shared" si="36"/>
        <v>0</v>
      </c>
      <c r="T78" s="84"/>
      <c r="U78" s="85">
        <f t="shared" si="37"/>
        <v>0</v>
      </c>
      <c r="V78" s="84"/>
      <c r="W78" s="85">
        <f t="shared" si="38"/>
        <v>0</v>
      </c>
      <c r="X78" s="84"/>
      <c r="Y78" s="85">
        <f t="shared" si="39"/>
        <v>0</v>
      </c>
      <c r="Z78" s="84"/>
      <c r="AA78" s="85">
        <f t="shared" si="40"/>
        <v>0</v>
      </c>
      <c r="AB78" s="84"/>
      <c r="AC78" s="85">
        <f t="shared" si="41"/>
        <v>0</v>
      </c>
      <c r="AD78" s="84"/>
      <c r="AE78" s="85">
        <f t="shared" si="42"/>
        <v>0</v>
      </c>
      <c r="AF78" s="84"/>
      <c r="AG78" s="85">
        <f t="shared" si="43"/>
        <v>0</v>
      </c>
      <c r="AH78" s="84"/>
      <c r="AI78" s="85">
        <f t="shared" si="44"/>
        <v>0</v>
      </c>
      <c r="AJ78" s="84"/>
      <c r="AK78" s="85">
        <f t="shared" si="45"/>
        <v>0</v>
      </c>
      <c r="AL78" s="84"/>
      <c r="AM78" s="85">
        <f t="shared" si="46"/>
        <v>0</v>
      </c>
      <c r="AN78" s="84"/>
      <c r="AO78" s="85">
        <f t="shared" si="47"/>
        <v>0</v>
      </c>
      <c r="AP78" s="84"/>
      <c r="AQ78" s="85">
        <f t="shared" si="48"/>
        <v>0</v>
      </c>
      <c r="AR78" s="84"/>
      <c r="AS78" s="85">
        <f t="shared" si="29"/>
        <v>0</v>
      </c>
      <c r="AT78" s="5">
        <f t="shared" si="22"/>
        <v>0</v>
      </c>
      <c r="AU78" s="14">
        <f t="shared" si="21"/>
        <v>0</v>
      </c>
      <c r="AV78" s="87">
        <f t="shared" si="23"/>
        <v>0</v>
      </c>
      <c r="AW78" s="15">
        <f t="shared" si="24"/>
        <v>2</v>
      </c>
      <c r="AX78" s="5">
        <f t="shared" si="25"/>
        <v>0</v>
      </c>
      <c r="AY78" s="76"/>
      <c r="AZ78" s="220">
        <f t="shared" si="26"/>
        <v>0</v>
      </c>
      <c r="BA78" s="220">
        <f t="shared" si="27"/>
        <v>0</v>
      </c>
      <c r="BB78" s="221"/>
    </row>
    <row r="79" spans="1:73" ht="12.75" customHeight="1" x14ac:dyDescent="0.2">
      <c r="A79" s="3"/>
      <c r="B79" s="5">
        <f t="shared" si="28"/>
        <v>32</v>
      </c>
      <c r="C79" s="225"/>
      <c r="D79" s="226"/>
      <c r="E79" s="22"/>
      <c r="F79" s="84"/>
      <c r="G79" s="85">
        <f t="shared" si="30"/>
        <v>0</v>
      </c>
      <c r="H79" s="84"/>
      <c r="I79" s="85">
        <f t="shared" si="31"/>
        <v>0</v>
      </c>
      <c r="J79" s="84"/>
      <c r="K79" s="85">
        <f t="shared" si="32"/>
        <v>0</v>
      </c>
      <c r="L79" s="84"/>
      <c r="M79" s="85">
        <f t="shared" si="33"/>
        <v>0</v>
      </c>
      <c r="N79" s="84"/>
      <c r="O79" s="85">
        <f t="shared" si="34"/>
        <v>0</v>
      </c>
      <c r="P79" s="84"/>
      <c r="Q79" s="85">
        <f t="shared" si="35"/>
        <v>0</v>
      </c>
      <c r="R79" s="84"/>
      <c r="S79" s="85">
        <f t="shared" si="36"/>
        <v>0</v>
      </c>
      <c r="T79" s="84"/>
      <c r="U79" s="85">
        <f t="shared" si="37"/>
        <v>0</v>
      </c>
      <c r="V79" s="84"/>
      <c r="W79" s="85">
        <f t="shared" si="38"/>
        <v>0</v>
      </c>
      <c r="X79" s="84"/>
      <c r="Y79" s="85">
        <f t="shared" si="39"/>
        <v>0</v>
      </c>
      <c r="Z79" s="84"/>
      <c r="AA79" s="85">
        <f t="shared" si="40"/>
        <v>0</v>
      </c>
      <c r="AB79" s="84"/>
      <c r="AC79" s="85">
        <f t="shared" si="41"/>
        <v>0</v>
      </c>
      <c r="AD79" s="84"/>
      <c r="AE79" s="85">
        <f t="shared" si="42"/>
        <v>0</v>
      </c>
      <c r="AF79" s="84"/>
      <c r="AG79" s="85">
        <f t="shared" si="43"/>
        <v>0</v>
      </c>
      <c r="AH79" s="84"/>
      <c r="AI79" s="85">
        <f t="shared" si="44"/>
        <v>0</v>
      </c>
      <c r="AJ79" s="84"/>
      <c r="AK79" s="85">
        <f t="shared" si="45"/>
        <v>0</v>
      </c>
      <c r="AL79" s="84"/>
      <c r="AM79" s="85">
        <f t="shared" si="46"/>
        <v>0</v>
      </c>
      <c r="AN79" s="84"/>
      <c r="AO79" s="85">
        <f t="shared" si="47"/>
        <v>0</v>
      </c>
      <c r="AP79" s="84"/>
      <c r="AQ79" s="85">
        <f t="shared" si="48"/>
        <v>0</v>
      </c>
      <c r="AR79" s="84"/>
      <c r="AS79" s="85">
        <f t="shared" si="29"/>
        <v>0</v>
      </c>
      <c r="AT79" s="5">
        <f t="shared" si="22"/>
        <v>0</v>
      </c>
      <c r="AU79" s="14">
        <f t="shared" si="21"/>
        <v>0</v>
      </c>
      <c r="AV79" s="87">
        <f t="shared" si="23"/>
        <v>0</v>
      </c>
      <c r="AW79" s="15">
        <f t="shared" si="24"/>
        <v>2</v>
      </c>
      <c r="AX79" s="5">
        <f t="shared" si="25"/>
        <v>0</v>
      </c>
      <c r="AY79" s="76"/>
      <c r="AZ79" s="220">
        <f t="shared" si="26"/>
        <v>0</v>
      </c>
      <c r="BA79" s="220">
        <f t="shared" si="27"/>
        <v>0</v>
      </c>
      <c r="BB79" s="221"/>
    </row>
    <row r="80" spans="1:73" ht="12.75" customHeight="1" x14ac:dyDescent="0.2">
      <c r="A80" s="3"/>
      <c r="B80" s="5">
        <f t="shared" si="28"/>
        <v>33</v>
      </c>
      <c r="C80" s="225"/>
      <c r="D80" s="226"/>
      <c r="E80" s="22"/>
      <c r="F80" s="84"/>
      <c r="G80" s="85">
        <f t="shared" si="30"/>
        <v>0</v>
      </c>
      <c r="H80" s="84"/>
      <c r="I80" s="85">
        <f t="shared" si="31"/>
        <v>0</v>
      </c>
      <c r="J80" s="84"/>
      <c r="K80" s="85">
        <f t="shared" si="32"/>
        <v>0</v>
      </c>
      <c r="L80" s="84"/>
      <c r="M80" s="85">
        <f t="shared" si="33"/>
        <v>0</v>
      </c>
      <c r="N80" s="84"/>
      <c r="O80" s="85">
        <f t="shared" si="34"/>
        <v>0</v>
      </c>
      <c r="P80" s="84"/>
      <c r="Q80" s="85">
        <f t="shared" si="35"/>
        <v>0</v>
      </c>
      <c r="R80" s="84"/>
      <c r="S80" s="85">
        <f t="shared" si="36"/>
        <v>0</v>
      </c>
      <c r="T80" s="84"/>
      <c r="U80" s="85">
        <f t="shared" si="37"/>
        <v>0</v>
      </c>
      <c r="V80" s="84"/>
      <c r="W80" s="85">
        <f t="shared" si="38"/>
        <v>0</v>
      </c>
      <c r="X80" s="84"/>
      <c r="Y80" s="85">
        <f t="shared" si="39"/>
        <v>0</v>
      </c>
      <c r="Z80" s="84"/>
      <c r="AA80" s="85">
        <f t="shared" si="40"/>
        <v>0</v>
      </c>
      <c r="AB80" s="84"/>
      <c r="AC80" s="85">
        <f t="shared" si="41"/>
        <v>0</v>
      </c>
      <c r="AD80" s="84"/>
      <c r="AE80" s="85">
        <f t="shared" si="42"/>
        <v>0</v>
      </c>
      <c r="AF80" s="84"/>
      <c r="AG80" s="85">
        <f t="shared" si="43"/>
        <v>0</v>
      </c>
      <c r="AH80" s="84"/>
      <c r="AI80" s="85">
        <f t="shared" si="44"/>
        <v>0</v>
      </c>
      <c r="AJ80" s="84"/>
      <c r="AK80" s="85">
        <f t="shared" si="45"/>
        <v>0</v>
      </c>
      <c r="AL80" s="84"/>
      <c r="AM80" s="85">
        <f t="shared" si="46"/>
        <v>0</v>
      </c>
      <c r="AN80" s="84"/>
      <c r="AO80" s="85">
        <f t="shared" si="47"/>
        <v>0</v>
      </c>
      <c r="AP80" s="84"/>
      <c r="AQ80" s="85">
        <f t="shared" si="48"/>
        <v>0</v>
      </c>
      <c r="AR80" s="84"/>
      <c r="AS80" s="85">
        <f t="shared" si="29"/>
        <v>0</v>
      </c>
      <c r="AT80" s="5">
        <f t="shared" si="22"/>
        <v>0</v>
      </c>
      <c r="AU80" s="14">
        <f t="shared" si="21"/>
        <v>0</v>
      </c>
      <c r="AV80" s="87">
        <f t="shared" si="23"/>
        <v>0</v>
      </c>
      <c r="AW80" s="15">
        <f t="shared" si="24"/>
        <v>2</v>
      </c>
      <c r="AX80" s="5">
        <f t="shared" si="25"/>
        <v>0</v>
      </c>
      <c r="AY80" s="76"/>
      <c r="AZ80" s="220">
        <f t="shared" si="26"/>
        <v>0</v>
      </c>
      <c r="BA80" s="220">
        <f t="shared" si="27"/>
        <v>0</v>
      </c>
      <c r="BB80" s="221"/>
    </row>
    <row r="81" spans="1:72" ht="12.75" customHeight="1" x14ac:dyDescent="0.2">
      <c r="A81" s="3"/>
      <c r="B81" s="5">
        <f t="shared" si="28"/>
        <v>34</v>
      </c>
      <c r="C81" s="225"/>
      <c r="D81" s="226"/>
      <c r="E81" s="22"/>
      <c r="F81" s="84"/>
      <c r="G81" s="85">
        <f t="shared" si="30"/>
        <v>0</v>
      </c>
      <c r="H81" s="84"/>
      <c r="I81" s="85">
        <f t="shared" si="31"/>
        <v>0</v>
      </c>
      <c r="J81" s="84"/>
      <c r="K81" s="85">
        <f t="shared" si="32"/>
        <v>0</v>
      </c>
      <c r="L81" s="84"/>
      <c r="M81" s="85">
        <f t="shared" si="33"/>
        <v>0</v>
      </c>
      <c r="N81" s="84"/>
      <c r="O81" s="85">
        <f t="shared" si="34"/>
        <v>0</v>
      </c>
      <c r="P81" s="84"/>
      <c r="Q81" s="85">
        <f t="shared" si="35"/>
        <v>0</v>
      </c>
      <c r="R81" s="84"/>
      <c r="S81" s="85">
        <f t="shared" si="36"/>
        <v>0</v>
      </c>
      <c r="T81" s="84"/>
      <c r="U81" s="85">
        <f t="shared" si="37"/>
        <v>0</v>
      </c>
      <c r="V81" s="84"/>
      <c r="W81" s="85">
        <f t="shared" si="38"/>
        <v>0</v>
      </c>
      <c r="X81" s="84"/>
      <c r="Y81" s="85">
        <f t="shared" si="39"/>
        <v>0</v>
      </c>
      <c r="Z81" s="84"/>
      <c r="AA81" s="85">
        <f t="shared" si="40"/>
        <v>0</v>
      </c>
      <c r="AB81" s="84"/>
      <c r="AC81" s="85">
        <f t="shared" si="41"/>
        <v>0</v>
      </c>
      <c r="AD81" s="84"/>
      <c r="AE81" s="85">
        <f t="shared" si="42"/>
        <v>0</v>
      </c>
      <c r="AF81" s="84"/>
      <c r="AG81" s="85">
        <f t="shared" si="43"/>
        <v>0</v>
      </c>
      <c r="AH81" s="84"/>
      <c r="AI81" s="85">
        <f t="shared" si="44"/>
        <v>0</v>
      </c>
      <c r="AJ81" s="84"/>
      <c r="AK81" s="85">
        <f t="shared" si="45"/>
        <v>0</v>
      </c>
      <c r="AL81" s="84"/>
      <c r="AM81" s="85">
        <f t="shared" si="46"/>
        <v>0</v>
      </c>
      <c r="AN81" s="84"/>
      <c r="AO81" s="85">
        <f t="shared" si="47"/>
        <v>0</v>
      </c>
      <c r="AP81" s="84"/>
      <c r="AQ81" s="85">
        <f t="shared" si="48"/>
        <v>0</v>
      </c>
      <c r="AR81" s="84"/>
      <c r="AS81" s="85">
        <f t="shared" si="29"/>
        <v>0</v>
      </c>
      <c r="AT81" s="5">
        <f t="shared" si="22"/>
        <v>0</v>
      </c>
      <c r="AU81" s="14">
        <f t="shared" si="21"/>
        <v>0</v>
      </c>
      <c r="AV81" s="87">
        <f t="shared" si="23"/>
        <v>0</v>
      </c>
      <c r="AW81" s="15">
        <f t="shared" si="24"/>
        <v>2</v>
      </c>
      <c r="AX81" s="5">
        <f t="shared" si="25"/>
        <v>0</v>
      </c>
      <c r="AY81" s="76"/>
      <c r="AZ81" s="220">
        <f t="shared" si="26"/>
        <v>0</v>
      </c>
      <c r="BA81" s="220">
        <f t="shared" si="27"/>
        <v>0</v>
      </c>
      <c r="BB81" s="221"/>
      <c r="BS81" s="108" t="s">
        <v>8</v>
      </c>
      <c r="BT81" s="108" t="s">
        <v>34</v>
      </c>
    </row>
    <row r="82" spans="1:72" ht="12.75" customHeight="1" x14ac:dyDescent="0.2">
      <c r="A82" s="3"/>
      <c r="B82" s="5">
        <f t="shared" si="28"/>
        <v>35</v>
      </c>
      <c r="C82" s="225"/>
      <c r="D82" s="226"/>
      <c r="E82" s="22"/>
      <c r="F82" s="84"/>
      <c r="G82" s="85">
        <f t="shared" si="30"/>
        <v>0</v>
      </c>
      <c r="H82" s="84"/>
      <c r="I82" s="85">
        <f t="shared" si="31"/>
        <v>0</v>
      </c>
      <c r="J82" s="84"/>
      <c r="K82" s="85">
        <f t="shared" si="32"/>
        <v>0</v>
      </c>
      <c r="L82" s="84"/>
      <c r="M82" s="85">
        <f t="shared" si="33"/>
        <v>0</v>
      </c>
      <c r="N82" s="84"/>
      <c r="O82" s="85">
        <f t="shared" si="34"/>
        <v>0</v>
      </c>
      <c r="P82" s="84"/>
      <c r="Q82" s="85">
        <f t="shared" si="35"/>
        <v>0</v>
      </c>
      <c r="R82" s="84"/>
      <c r="S82" s="85">
        <f t="shared" si="36"/>
        <v>0</v>
      </c>
      <c r="T82" s="84"/>
      <c r="U82" s="85">
        <f t="shared" si="37"/>
        <v>0</v>
      </c>
      <c r="V82" s="84"/>
      <c r="W82" s="85">
        <f t="shared" si="38"/>
        <v>0</v>
      </c>
      <c r="X82" s="84"/>
      <c r="Y82" s="85">
        <f t="shared" si="39"/>
        <v>0</v>
      </c>
      <c r="Z82" s="84"/>
      <c r="AA82" s="85">
        <f t="shared" si="40"/>
        <v>0</v>
      </c>
      <c r="AB82" s="84"/>
      <c r="AC82" s="85">
        <f t="shared" si="41"/>
        <v>0</v>
      </c>
      <c r="AD82" s="84"/>
      <c r="AE82" s="85">
        <f t="shared" si="42"/>
        <v>0</v>
      </c>
      <c r="AF82" s="84"/>
      <c r="AG82" s="85">
        <f t="shared" si="43"/>
        <v>0</v>
      </c>
      <c r="AH82" s="84"/>
      <c r="AI82" s="85">
        <f t="shared" si="44"/>
        <v>0</v>
      </c>
      <c r="AJ82" s="84"/>
      <c r="AK82" s="85">
        <f t="shared" si="45"/>
        <v>0</v>
      </c>
      <c r="AL82" s="84"/>
      <c r="AM82" s="85">
        <f t="shared" si="46"/>
        <v>0</v>
      </c>
      <c r="AN82" s="84"/>
      <c r="AO82" s="85">
        <f t="shared" si="47"/>
        <v>0</v>
      </c>
      <c r="AP82" s="84"/>
      <c r="AQ82" s="85">
        <f t="shared" si="48"/>
        <v>0</v>
      </c>
      <c r="AR82" s="84"/>
      <c r="AS82" s="85">
        <f t="shared" si="29"/>
        <v>0</v>
      </c>
      <c r="AT82" s="5">
        <f t="shared" si="22"/>
        <v>0</v>
      </c>
      <c r="AU82" s="14">
        <f t="shared" si="21"/>
        <v>0</v>
      </c>
      <c r="AV82" s="87">
        <f t="shared" si="23"/>
        <v>0</v>
      </c>
      <c r="AW82" s="15">
        <f t="shared" si="24"/>
        <v>2</v>
      </c>
      <c r="AX82" s="5">
        <f t="shared" si="25"/>
        <v>0</v>
      </c>
      <c r="AY82" s="76"/>
      <c r="AZ82" s="220">
        <f t="shared" si="26"/>
        <v>0</v>
      </c>
      <c r="BA82" s="220">
        <f t="shared" si="27"/>
        <v>0</v>
      </c>
      <c r="BB82" s="221"/>
      <c r="BS82" s="109">
        <v>1</v>
      </c>
      <c r="BT82" s="110" t="s">
        <v>64</v>
      </c>
    </row>
    <row r="83" spans="1:72" ht="12.75" customHeight="1" x14ac:dyDescent="0.2">
      <c r="A83" s="3"/>
      <c r="B83" s="5">
        <f t="shared" si="28"/>
        <v>36</v>
      </c>
      <c r="C83" s="225"/>
      <c r="D83" s="226"/>
      <c r="E83" s="22"/>
      <c r="F83" s="84"/>
      <c r="G83" s="85">
        <f t="shared" si="30"/>
        <v>0</v>
      </c>
      <c r="H83" s="84"/>
      <c r="I83" s="85">
        <f t="shared" si="31"/>
        <v>0</v>
      </c>
      <c r="J83" s="84"/>
      <c r="K83" s="85">
        <f t="shared" si="32"/>
        <v>0</v>
      </c>
      <c r="L83" s="84"/>
      <c r="M83" s="85">
        <f t="shared" si="33"/>
        <v>0</v>
      </c>
      <c r="N83" s="84"/>
      <c r="O83" s="85">
        <f t="shared" si="34"/>
        <v>0</v>
      </c>
      <c r="P83" s="84"/>
      <c r="Q83" s="85">
        <f t="shared" si="35"/>
        <v>0</v>
      </c>
      <c r="R83" s="84"/>
      <c r="S83" s="85">
        <f t="shared" si="36"/>
        <v>0</v>
      </c>
      <c r="T83" s="84"/>
      <c r="U83" s="85">
        <f t="shared" si="37"/>
        <v>0</v>
      </c>
      <c r="V83" s="84"/>
      <c r="W83" s="85">
        <f t="shared" si="38"/>
        <v>0</v>
      </c>
      <c r="X83" s="84"/>
      <c r="Y83" s="85">
        <f t="shared" si="39"/>
        <v>0</v>
      </c>
      <c r="Z83" s="84"/>
      <c r="AA83" s="85">
        <f t="shared" si="40"/>
        <v>0</v>
      </c>
      <c r="AB83" s="84"/>
      <c r="AC83" s="85">
        <f t="shared" si="41"/>
        <v>0</v>
      </c>
      <c r="AD83" s="84"/>
      <c r="AE83" s="85">
        <f t="shared" si="42"/>
        <v>0</v>
      </c>
      <c r="AF83" s="84"/>
      <c r="AG83" s="85">
        <f t="shared" si="43"/>
        <v>0</v>
      </c>
      <c r="AH83" s="84"/>
      <c r="AI83" s="85">
        <f t="shared" si="44"/>
        <v>0</v>
      </c>
      <c r="AJ83" s="84"/>
      <c r="AK83" s="85">
        <f t="shared" si="45"/>
        <v>0</v>
      </c>
      <c r="AL83" s="84"/>
      <c r="AM83" s="85">
        <f t="shared" si="46"/>
        <v>0</v>
      </c>
      <c r="AN83" s="84"/>
      <c r="AO83" s="85">
        <f t="shared" si="47"/>
        <v>0</v>
      </c>
      <c r="AP83" s="84"/>
      <c r="AQ83" s="85">
        <f t="shared" si="48"/>
        <v>0</v>
      </c>
      <c r="AR83" s="84"/>
      <c r="AS83" s="85">
        <f t="shared" si="29"/>
        <v>0</v>
      </c>
      <c r="AT83" s="5">
        <f t="shared" si="22"/>
        <v>0</v>
      </c>
      <c r="AU83" s="14">
        <f t="shared" si="21"/>
        <v>0</v>
      </c>
      <c r="AV83" s="87">
        <f t="shared" si="23"/>
        <v>0</v>
      </c>
      <c r="AW83" s="15">
        <f t="shared" si="24"/>
        <v>2</v>
      </c>
      <c r="AX83" s="5">
        <f t="shared" si="25"/>
        <v>0</v>
      </c>
      <c r="AY83" s="76"/>
      <c r="AZ83" s="220">
        <f t="shared" si="26"/>
        <v>0</v>
      </c>
      <c r="BA83" s="220">
        <f t="shared" si="27"/>
        <v>0</v>
      </c>
      <c r="BB83" s="221"/>
      <c r="BH83" s="294" t="s">
        <v>89</v>
      </c>
      <c r="BI83" s="294" t="s">
        <v>90</v>
      </c>
      <c r="BJ83" s="294" t="s">
        <v>91</v>
      </c>
      <c r="BS83" s="109">
        <f>BS82+1</f>
        <v>2</v>
      </c>
      <c r="BT83" s="110" t="s">
        <v>40</v>
      </c>
    </row>
    <row r="84" spans="1:72" ht="12.75" customHeight="1" x14ac:dyDescent="0.2">
      <c r="A84" s="3"/>
      <c r="B84" s="5">
        <f t="shared" si="28"/>
        <v>37</v>
      </c>
      <c r="C84" s="225"/>
      <c r="D84" s="226"/>
      <c r="E84" s="22"/>
      <c r="F84" s="84"/>
      <c r="G84" s="85">
        <f t="shared" si="30"/>
        <v>0</v>
      </c>
      <c r="H84" s="84"/>
      <c r="I84" s="85">
        <f t="shared" si="31"/>
        <v>0</v>
      </c>
      <c r="J84" s="84"/>
      <c r="K84" s="85">
        <f t="shared" si="32"/>
        <v>0</v>
      </c>
      <c r="L84" s="84"/>
      <c r="M84" s="85">
        <f t="shared" si="33"/>
        <v>0</v>
      </c>
      <c r="N84" s="84"/>
      <c r="O84" s="85">
        <f t="shared" si="34"/>
        <v>0</v>
      </c>
      <c r="P84" s="84"/>
      <c r="Q84" s="85">
        <f t="shared" si="35"/>
        <v>0</v>
      </c>
      <c r="R84" s="84"/>
      <c r="S84" s="85">
        <f t="shared" si="36"/>
        <v>0</v>
      </c>
      <c r="T84" s="84"/>
      <c r="U84" s="85">
        <f t="shared" si="37"/>
        <v>0</v>
      </c>
      <c r="V84" s="84"/>
      <c r="W84" s="85">
        <f t="shared" si="38"/>
        <v>0</v>
      </c>
      <c r="X84" s="84"/>
      <c r="Y84" s="85">
        <f t="shared" si="39"/>
        <v>0</v>
      </c>
      <c r="Z84" s="84"/>
      <c r="AA84" s="85">
        <f t="shared" si="40"/>
        <v>0</v>
      </c>
      <c r="AB84" s="84"/>
      <c r="AC84" s="85">
        <f t="shared" si="41"/>
        <v>0</v>
      </c>
      <c r="AD84" s="84"/>
      <c r="AE84" s="85">
        <f t="shared" si="42"/>
        <v>0</v>
      </c>
      <c r="AF84" s="84"/>
      <c r="AG84" s="85">
        <f t="shared" si="43"/>
        <v>0</v>
      </c>
      <c r="AH84" s="84"/>
      <c r="AI84" s="85">
        <f t="shared" si="44"/>
        <v>0</v>
      </c>
      <c r="AJ84" s="84"/>
      <c r="AK84" s="85">
        <f t="shared" si="45"/>
        <v>0</v>
      </c>
      <c r="AL84" s="84"/>
      <c r="AM84" s="85">
        <f t="shared" si="46"/>
        <v>0</v>
      </c>
      <c r="AN84" s="84"/>
      <c r="AO84" s="85">
        <f t="shared" si="47"/>
        <v>0</v>
      </c>
      <c r="AP84" s="84"/>
      <c r="AQ84" s="85">
        <f t="shared" si="48"/>
        <v>0</v>
      </c>
      <c r="AR84" s="84"/>
      <c r="AS84" s="85">
        <f t="shared" si="29"/>
        <v>0</v>
      </c>
      <c r="AT84" s="5">
        <f t="shared" si="22"/>
        <v>0</v>
      </c>
      <c r="AU84" s="14">
        <f t="shared" si="21"/>
        <v>0</v>
      </c>
      <c r="AV84" s="87">
        <f t="shared" si="23"/>
        <v>0</v>
      </c>
      <c r="AW84" s="15">
        <f t="shared" si="24"/>
        <v>2</v>
      </c>
      <c r="AX84" s="5">
        <f t="shared" si="25"/>
        <v>0</v>
      </c>
      <c r="AY84" s="76"/>
      <c r="AZ84" s="220">
        <f t="shared" si="26"/>
        <v>0</v>
      </c>
      <c r="BA84" s="220">
        <f t="shared" si="27"/>
        <v>0</v>
      </c>
      <c r="BB84" s="221"/>
      <c r="BH84" s="295"/>
      <c r="BI84" s="295"/>
      <c r="BJ84" s="295"/>
      <c r="BS84" s="109">
        <f>BS83+1</f>
        <v>3</v>
      </c>
      <c r="BT84" s="110" t="s">
        <v>41</v>
      </c>
    </row>
    <row r="85" spans="1:72" ht="12.75" customHeight="1" x14ac:dyDescent="0.2">
      <c r="A85" s="3"/>
      <c r="B85" s="5">
        <f t="shared" si="28"/>
        <v>38</v>
      </c>
      <c r="C85" s="225"/>
      <c r="D85" s="226"/>
      <c r="E85" s="22"/>
      <c r="F85" s="84"/>
      <c r="G85" s="85">
        <f t="shared" si="30"/>
        <v>0</v>
      </c>
      <c r="H85" s="84"/>
      <c r="I85" s="85">
        <f t="shared" si="31"/>
        <v>0</v>
      </c>
      <c r="J85" s="84"/>
      <c r="K85" s="85">
        <f t="shared" si="32"/>
        <v>0</v>
      </c>
      <c r="L85" s="84"/>
      <c r="M85" s="85">
        <f t="shared" si="33"/>
        <v>0</v>
      </c>
      <c r="N85" s="84"/>
      <c r="O85" s="85">
        <f t="shared" si="34"/>
        <v>0</v>
      </c>
      <c r="P85" s="84"/>
      <c r="Q85" s="85">
        <f t="shared" si="35"/>
        <v>0</v>
      </c>
      <c r="R85" s="84"/>
      <c r="S85" s="85">
        <f t="shared" si="36"/>
        <v>0</v>
      </c>
      <c r="T85" s="84"/>
      <c r="U85" s="85">
        <f t="shared" si="37"/>
        <v>0</v>
      </c>
      <c r="V85" s="84"/>
      <c r="W85" s="85">
        <f t="shared" si="38"/>
        <v>0</v>
      </c>
      <c r="X85" s="84"/>
      <c r="Y85" s="85">
        <f t="shared" si="39"/>
        <v>0</v>
      </c>
      <c r="Z85" s="84"/>
      <c r="AA85" s="85">
        <f t="shared" si="40"/>
        <v>0</v>
      </c>
      <c r="AB85" s="84"/>
      <c r="AC85" s="85">
        <f t="shared" si="41"/>
        <v>0</v>
      </c>
      <c r="AD85" s="84"/>
      <c r="AE85" s="85">
        <f t="shared" si="42"/>
        <v>0</v>
      </c>
      <c r="AF85" s="84"/>
      <c r="AG85" s="85">
        <f t="shared" si="43"/>
        <v>0</v>
      </c>
      <c r="AH85" s="84"/>
      <c r="AI85" s="85">
        <f t="shared" si="44"/>
        <v>0</v>
      </c>
      <c r="AJ85" s="84"/>
      <c r="AK85" s="85">
        <f t="shared" si="45"/>
        <v>0</v>
      </c>
      <c r="AL85" s="84"/>
      <c r="AM85" s="85">
        <f t="shared" si="46"/>
        <v>0</v>
      </c>
      <c r="AN85" s="84"/>
      <c r="AO85" s="85">
        <f t="shared" si="47"/>
        <v>0</v>
      </c>
      <c r="AP85" s="84"/>
      <c r="AQ85" s="85">
        <f t="shared" si="48"/>
        <v>0</v>
      </c>
      <c r="AR85" s="84"/>
      <c r="AS85" s="85">
        <f t="shared" si="29"/>
        <v>0</v>
      </c>
      <c r="AT85" s="5">
        <f t="shared" si="22"/>
        <v>0</v>
      </c>
      <c r="AU85" s="14">
        <f t="shared" si="21"/>
        <v>0</v>
      </c>
      <c r="AV85" s="87">
        <f t="shared" si="23"/>
        <v>0</v>
      </c>
      <c r="AW85" s="15">
        <f t="shared" si="24"/>
        <v>2</v>
      </c>
      <c r="AX85" s="5">
        <f t="shared" si="25"/>
        <v>0</v>
      </c>
      <c r="AY85" s="76"/>
      <c r="AZ85" s="220">
        <f t="shared" si="26"/>
        <v>0</v>
      </c>
      <c r="BA85" s="220">
        <f t="shared" si="27"/>
        <v>0</v>
      </c>
      <c r="BB85" s="221"/>
      <c r="BH85" s="295"/>
      <c r="BI85" s="295"/>
      <c r="BJ85" s="295"/>
      <c r="BS85" s="109">
        <f>BS84+1</f>
        <v>4</v>
      </c>
      <c r="BT85" s="110" t="s">
        <v>39</v>
      </c>
    </row>
    <row r="86" spans="1:72" ht="12.75" customHeight="1" x14ac:dyDescent="0.2">
      <c r="A86" s="3"/>
      <c r="B86" s="5">
        <f t="shared" si="28"/>
        <v>39</v>
      </c>
      <c r="C86" s="225"/>
      <c r="D86" s="226"/>
      <c r="E86" s="22"/>
      <c r="F86" s="84"/>
      <c r="G86" s="85">
        <f t="shared" si="30"/>
        <v>0</v>
      </c>
      <c r="H86" s="84"/>
      <c r="I86" s="85">
        <f t="shared" si="31"/>
        <v>0</v>
      </c>
      <c r="J86" s="84"/>
      <c r="K86" s="85">
        <f t="shared" si="32"/>
        <v>0</v>
      </c>
      <c r="L86" s="84"/>
      <c r="M86" s="85">
        <f t="shared" si="33"/>
        <v>0</v>
      </c>
      <c r="N86" s="84"/>
      <c r="O86" s="85">
        <f t="shared" si="34"/>
        <v>0</v>
      </c>
      <c r="P86" s="84"/>
      <c r="Q86" s="85">
        <f t="shared" si="35"/>
        <v>0</v>
      </c>
      <c r="R86" s="84"/>
      <c r="S86" s="85">
        <f t="shared" si="36"/>
        <v>0</v>
      </c>
      <c r="T86" s="84"/>
      <c r="U86" s="85">
        <f t="shared" si="37"/>
        <v>0</v>
      </c>
      <c r="V86" s="84"/>
      <c r="W86" s="85">
        <f t="shared" si="38"/>
        <v>0</v>
      </c>
      <c r="X86" s="84"/>
      <c r="Y86" s="85">
        <f t="shared" si="39"/>
        <v>0</v>
      </c>
      <c r="Z86" s="84"/>
      <c r="AA86" s="85">
        <f t="shared" si="40"/>
        <v>0</v>
      </c>
      <c r="AB86" s="84"/>
      <c r="AC86" s="85">
        <f t="shared" si="41"/>
        <v>0</v>
      </c>
      <c r="AD86" s="84"/>
      <c r="AE86" s="85">
        <f t="shared" si="42"/>
        <v>0</v>
      </c>
      <c r="AF86" s="84"/>
      <c r="AG86" s="85">
        <f t="shared" si="43"/>
        <v>0</v>
      </c>
      <c r="AH86" s="84"/>
      <c r="AI86" s="85">
        <f t="shared" si="44"/>
        <v>0</v>
      </c>
      <c r="AJ86" s="84"/>
      <c r="AK86" s="85">
        <f t="shared" si="45"/>
        <v>0</v>
      </c>
      <c r="AL86" s="84"/>
      <c r="AM86" s="85">
        <f t="shared" si="46"/>
        <v>0</v>
      </c>
      <c r="AN86" s="84"/>
      <c r="AO86" s="85">
        <f t="shared" si="47"/>
        <v>0</v>
      </c>
      <c r="AP86" s="84"/>
      <c r="AQ86" s="85">
        <f t="shared" si="48"/>
        <v>0</v>
      </c>
      <c r="AR86" s="84"/>
      <c r="AS86" s="85">
        <f t="shared" si="29"/>
        <v>0</v>
      </c>
      <c r="AT86" s="5">
        <f t="shared" si="22"/>
        <v>0</v>
      </c>
      <c r="AU86" s="14">
        <f t="shared" si="21"/>
        <v>0</v>
      </c>
      <c r="AV86" s="87">
        <f t="shared" si="23"/>
        <v>0</v>
      </c>
      <c r="AW86" s="15">
        <f t="shared" si="24"/>
        <v>2</v>
      </c>
      <c r="AX86" s="5">
        <f t="shared" si="25"/>
        <v>0</v>
      </c>
      <c r="AY86" s="76"/>
      <c r="AZ86" s="220">
        <f t="shared" si="26"/>
        <v>0</v>
      </c>
      <c r="BA86" s="220">
        <f t="shared" si="27"/>
        <v>0</v>
      </c>
      <c r="BB86" s="221"/>
      <c r="BH86" s="296"/>
      <c r="BI86" s="296"/>
      <c r="BJ86" s="296"/>
      <c r="BS86" s="109">
        <f>BS85+1</f>
        <v>5</v>
      </c>
      <c r="BT86" s="110" t="s">
        <v>65</v>
      </c>
    </row>
    <row r="87" spans="1:72" ht="12.75" customHeight="1" x14ac:dyDescent="0.2">
      <c r="A87" s="3"/>
      <c r="B87" s="5">
        <f t="shared" si="28"/>
        <v>40</v>
      </c>
      <c r="C87" s="225"/>
      <c r="D87" s="226"/>
      <c r="E87" s="22"/>
      <c r="F87" s="84"/>
      <c r="G87" s="85">
        <f t="shared" si="30"/>
        <v>0</v>
      </c>
      <c r="H87" s="84"/>
      <c r="I87" s="85">
        <f t="shared" si="31"/>
        <v>0</v>
      </c>
      <c r="J87" s="84"/>
      <c r="K87" s="85">
        <f t="shared" si="32"/>
        <v>0</v>
      </c>
      <c r="L87" s="84"/>
      <c r="M87" s="85">
        <f t="shared" si="33"/>
        <v>0</v>
      </c>
      <c r="N87" s="84"/>
      <c r="O87" s="85">
        <f t="shared" si="34"/>
        <v>0</v>
      </c>
      <c r="P87" s="84"/>
      <c r="Q87" s="85">
        <f t="shared" si="35"/>
        <v>0</v>
      </c>
      <c r="R87" s="84"/>
      <c r="S87" s="85">
        <f t="shared" si="36"/>
        <v>0</v>
      </c>
      <c r="T87" s="84"/>
      <c r="U87" s="85">
        <f t="shared" si="37"/>
        <v>0</v>
      </c>
      <c r="V87" s="84"/>
      <c r="W87" s="85">
        <f t="shared" si="38"/>
        <v>0</v>
      </c>
      <c r="X87" s="84"/>
      <c r="Y87" s="85">
        <f t="shared" si="39"/>
        <v>0</v>
      </c>
      <c r="Z87" s="84"/>
      <c r="AA87" s="85">
        <f t="shared" si="40"/>
        <v>0</v>
      </c>
      <c r="AB87" s="84"/>
      <c r="AC87" s="85">
        <f t="shared" si="41"/>
        <v>0</v>
      </c>
      <c r="AD87" s="84"/>
      <c r="AE87" s="85">
        <f t="shared" si="42"/>
        <v>0</v>
      </c>
      <c r="AF87" s="84"/>
      <c r="AG87" s="85">
        <f t="shared" si="43"/>
        <v>0</v>
      </c>
      <c r="AH87" s="84"/>
      <c r="AI87" s="85">
        <f t="shared" si="44"/>
        <v>0</v>
      </c>
      <c r="AJ87" s="84"/>
      <c r="AK87" s="85">
        <f t="shared" si="45"/>
        <v>0</v>
      </c>
      <c r="AL87" s="84"/>
      <c r="AM87" s="85">
        <f t="shared" si="46"/>
        <v>0</v>
      </c>
      <c r="AN87" s="84"/>
      <c r="AO87" s="85">
        <f t="shared" si="47"/>
        <v>0</v>
      </c>
      <c r="AP87" s="84"/>
      <c r="AQ87" s="85">
        <f t="shared" si="48"/>
        <v>0</v>
      </c>
      <c r="AR87" s="84"/>
      <c r="AS87" s="85">
        <f t="shared" si="29"/>
        <v>0</v>
      </c>
      <c r="AT87" s="5">
        <f t="shared" si="22"/>
        <v>0</v>
      </c>
      <c r="AU87" s="14">
        <f t="shared" si="21"/>
        <v>0</v>
      </c>
      <c r="AV87" s="87">
        <f t="shared" si="23"/>
        <v>0</v>
      </c>
      <c r="AW87" s="15">
        <f t="shared" si="24"/>
        <v>2</v>
      </c>
      <c r="AX87" s="5">
        <f t="shared" si="25"/>
        <v>0</v>
      </c>
      <c r="AY87" s="76"/>
      <c r="AZ87" s="220">
        <f t="shared" si="26"/>
        <v>0</v>
      </c>
      <c r="BA87" s="220">
        <f t="shared" si="27"/>
        <v>0</v>
      </c>
      <c r="BB87" s="221"/>
      <c r="BH87" s="5">
        <f>IF(AU48:AU94&lt;"49",COUNTIF($AX$48:$AX$94,"INICIAL"))</f>
        <v>1</v>
      </c>
      <c r="BI87" s="5">
        <f>COUNTIF($AX$48:$AX$94,"INTERMEDIO")</f>
        <v>0</v>
      </c>
      <c r="BJ87" s="5">
        <f>COUNTIF($AX$48:$AX$94,"AVANZADO")</f>
        <v>0</v>
      </c>
      <c r="BS87" s="109">
        <f>BS86+1</f>
        <v>6</v>
      </c>
      <c r="BT87" s="111" t="s">
        <v>42</v>
      </c>
    </row>
    <row r="88" spans="1:72" ht="12.75" customHeight="1" x14ac:dyDescent="0.2">
      <c r="A88" s="3"/>
      <c r="B88" s="5">
        <f t="shared" si="28"/>
        <v>41</v>
      </c>
      <c r="C88" s="225"/>
      <c r="D88" s="226"/>
      <c r="E88" s="22"/>
      <c r="F88" s="84"/>
      <c r="G88" s="85">
        <f t="shared" si="30"/>
        <v>0</v>
      </c>
      <c r="H88" s="84"/>
      <c r="I88" s="85">
        <f t="shared" si="31"/>
        <v>0</v>
      </c>
      <c r="J88" s="84"/>
      <c r="K88" s="85">
        <f t="shared" si="32"/>
        <v>0</v>
      </c>
      <c r="L88" s="84"/>
      <c r="M88" s="85">
        <f t="shared" si="33"/>
        <v>0</v>
      </c>
      <c r="N88" s="84"/>
      <c r="O88" s="85">
        <f t="shared" si="34"/>
        <v>0</v>
      </c>
      <c r="P88" s="84"/>
      <c r="Q88" s="85">
        <f t="shared" si="35"/>
        <v>0</v>
      </c>
      <c r="R88" s="84"/>
      <c r="S88" s="85">
        <f t="shared" si="36"/>
        <v>0</v>
      </c>
      <c r="T88" s="84"/>
      <c r="U88" s="85">
        <f t="shared" si="37"/>
        <v>0</v>
      </c>
      <c r="V88" s="84"/>
      <c r="W88" s="85">
        <f t="shared" si="38"/>
        <v>0</v>
      </c>
      <c r="X88" s="84"/>
      <c r="Y88" s="85">
        <f t="shared" si="39"/>
        <v>0</v>
      </c>
      <c r="Z88" s="84"/>
      <c r="AA88" s="85">
        <f t="shared" si="40"/>
        <v>0</v>
      </c>
      <c r="AB88" s="84"/>
      <c r="AC88" s="85">
        <f t="shared" si="41"/>
        <v>0</v>
      </c>
      <c r="AD88" s="84"/>
      <c r="AE88" s="85">
        <f t="shared" si="42"/>
        <v>0</v>
      </c>
      <c r="AF88" s="84"/>
      <c r="AG88" s="85">
        <f t="shared" si="43"/>
        <v>0</v>
      </c>
      <c r="AH88" s="84"/>
      <c r="AI88" s="85">
        <f t="shared" si="44"/>
        <v>0</v>
      </c>
      <c r="AJ88" s="84"/>
      <c r="AK88" s="85">
        <f t="shared" si="45"/>
        <v>0</v>
      </c>
      <c r="AL88" s="84"/>
      <c r="AM88" s="85">
        <f t="shared" si="46"/>
        <v>0</v>
      </c>
      <c r="AN88" s="84"/>
      <c r="AO88" s="85">
        <f t="shared" si="47"/>
        <v>0</v>
      </c>
      <c r="AP88" s="84"/>
      <c r="AQ88" s="85">
        <f t="shared" si="48"/>
        <v>0</v>
      </c>
      <c r="AR88" s="84"/>
      <c r="AS88" s="85">
        <f t="shared" si="29"/>
        <v>0</v>
      </c>
      <c r="AT88" s="5">
        <f t="shared" si="22"/>
        <v>0</v>
      </c>
      <c r="AU88" s="14">
        <f t="shared" si="21"/>
        <v>0</v>
      </c>
      <c r="AV88" s="87">
        <f t="shared" si="23"/>
        <v>0</v>
      </c>
      <c r="AW88" s="15">
        <f t="shared" si="24"/>
        <v>2</v>
      </c>
      <c r="AX88" s="5">
        <f t="shared" si="25"/>
        <v>0</v>
      </c>
      <c r="AY88" s="76"/>
      <c r="AZ88" s="220">
        <f t="shared" si="26"/>
        <v>0</v>
      </c>
      <c r="BA88" s="220">
        <f t="shared" si="27"/>
        <v>0</v>
      </c>
      <c r="BB88" s="221"/>
      <c r="BH88" s="112">
        <f>BH87*1/$F$11</f>
        <v>1</v>
      </c>
      <c r="BI88" s="112">
        <f>BI87*1/$F$11</f>
        <v>0</v>
      </c>
      <c r="BJ88" s="112">
        <f>BJ87*1/$F$11</f>
        <v>0</v>
      </c>
    </row>
    <row r="89" spans="1:72" ht="12.75" customHeight="1" x14ac:dyDescent="0.2">
      <c r="A89" s="3"/>
      <c r="B89" s="5">
        <f t="shared" si="28"/>
        <v>42</v>
      </c>
      <c r="C89" s="225"/>
      <c r="D89" s="226"/>
      <c r="E89" s="22"/>
      <c r="F89" s="84"/>
      <c r="G89" s="85">
        <f t="shared" si="30"/>
        <v>0</v>
      </c>
      <c r="H89" s="84"/>
      <c r="I89" s="85">
        <f t="shared" si="31"/>
        <v>0</v>
      </c>
      <c r="J89" s="84"/>
      <c r="K89" s="85">
        <f t="shared" si="32"/>
        <v>0</v>
      </c>
      <c r="L89" s="84"/>
      <c r="M89" s="85">
        <f t="shared" si="33"/>
        <v>0</v>
      </c>
      <c r="N89" s="84"/>
      <c r="O89" s="85">
        <f t="shared" si="34"/>
        <v>0</v>
      </c>
      <c r="P89" s="84"/>
      <c r="Q89" s="85">
        <f t="shared" si="35"/>
        <v>0</v>
      </c>
      <c r="R89" s="84"/>
      <c r="S89" s="85">
        <f t="shared" si="36"/>
        <v>0</v>
      </c>
      <c r="T89" s="84"/>
      <c r="U89" s="85">
        <f t="shared" si="37"/>
        <v>0</v>
      </c>
      <c r="V89" s="84"/>
      <c r="W89" s="85">
        <f t="shared" si="38"/>
        <v>0</v>
      </c>
      <c r="X89" s="84"/>
      <c r="Y89" s="85">
        <f t="shared" si="39"/>
        <v>0</v>
      </c>
      <c r="Z89" s="84"/>
      <c r="AA89" s="85">
        <f t="shared" si="40"/>
        <v>0</v>
      </c>
      <c r="AB89" s="84"/>
      <c r="AC89" s="85">
        <f t="shared" si="41"/>
        <v>0</v>
      </c>
      <c r="AD89" s="84"/>
      <c r="AE89" s="85">
        <f t="shared" si="42"/>
        <v>0</v>
      </c>
      <c r="AF89" s="84"/>
      <c r="AG89" s="85">
        <f t="shared" si="43"/>
        <v>0</v>
      </c>
      <c r="AH89" s="84"/>
      <c r="AI89" s="85">
        <f t="shared" si="44"/>
        <v>0</v>
      </c>
      <c r="AJ89" s="84"/>
      <c r="AK89" s="85">
        <f t="shared" si="45"/>
        <v>0</v>
      </c>
      <c r="AL89" s="84"/>
      <c r="AM89" s="85">
        <f t="shared" si="46"/>
        <v>0</v>
      </c>
      <c r="AN89" s="84"/>
      <c r="AO89" s="85">
        <f t="shared" si="47"/>
        <v>0</v>
      </c>
      <c r="AP89" s="84"/>
      <c r="AQ89" s="85">
        <f t="shared" si="48"/>
        <v>0</v>
      </c>
      <c r="AR89" s="84"/>
      <c r="AS89" s="85">
        <f t="shared" si="29"/>
        <v>0</v>
      </c>
      <c r="AT89" s="5">
        <f t="shared" si="22"/>
        <v>0</v>
      </c>
      <c r="AU89" s="14">
        <f t="shared" si="21"/>
        <v>0</v>
      </c>
      <c r="AV89" s="87">
        <f t="shared" si="23"/>
        <v>0</v>
      </c>
      <c r="AW89" s="15">
        <f t="shared" si="24"/>
        <v>2</v>
      </c>
      <c r="AX89" s="5">
        <f t="shared" si="25"/>
        <v>0</v>
      </c>
      <c r="AY89" s="76"/>
      <c r="AZ89" s="220">
        <f t="shared" si="26"/>
        <v>0</v>
      </c>
      <c r="BA89" s="220">
        <f t="shared" si="27"/>
        <v>0</v>
      </c>
      <c r="BB89" s="221"/>
    </row>
    <row r="90" spans="1:72" ht="12.75" customHeight="1" x14ac:dyDescent="0.2">
      <c r="A90" s="3"/>
      <c r="B90" s="5">
        <f t="shared" si="28"/>
        <v>43</v>
      </c>
      <c r="C90" s="225"/>
      <c r="D90" s="226"/>
      <c r="E90" s="22"/>
      <c r="F90" s="84"/>
      <c r="G90" s="85">
        <f t="shared" si="30"/>
        <v>0</v>
      </c>
      <c r="H90" s="84"/>
      <c r="I90" s="85">
        <f t="shared" si="31"/>
        <v>0</v>
      </c>
      <c r="J90" s="84"/>
      <c r="K90" s="85">
        <f t="shared" si="32"/>
        <v>0</v>
      </c>
      <c r="L90" s="84"/>
      <c r="M90" s="85">
        <f t="shared" si="33"/>
        <v>0</v>
      </c>
      <c r="N90" s="84"/>
      <c r="O90" s="85">
        <f t="shared" si="34"/>
        <v>0</v>
      </c>
      <c r="P90" s="84"/>
      <c r="Q90" s="85">
        <f t="shared" si="35"/>
        <v>0</v>
      </c>
      <c r="R90" s="84"/>
      <c r="S90" s="85">
        <f t="shared" si="36"/>
        <v>0</v>
      </c>
      <c r="T90" s="84"/>
      <c r="U90" s="85">
        <f t="shared" si="37"/>
        <v>0</v>
      </c>
      <c r="V90" s="84"/>
      <c r="W90" s="85">
        <f t="shared" si="38"/>
        <v>0</v>
      </c>
      <c r="X90" s="84"/>
      <c r="Y90" s="85">
        <f t="shared" si="39"/>
        <v>0</v>
      </c>
      <c r="Z90" s="84"/>
      <c r="AA90" s="85">
        <f t="shared" si="40"/>
        <v>0</v>
      </c>
      <c r="AB90" s="84"/>
      <c r="AC90" s="85">
        <f t="shared" si="41"/>
        <v>0</v>
      </c>
      <c r="AD90" s="84"/>
      <c r="AE90" s="85">
        <f t="shared" si="42"/>
        <v>0</v>
      </c>
      <c r="AF90" s="84"/>
      <c r="AG90" s="85">
        <f t="shared" si="43"/>
        <v>0</v>
      </c>
      <c r="AH90" s="84"/>
      <c r="AI90" s="85">
        <f t="shared" si="44"/>
        <v>0</v>
      </c>
      <c r="AJ90" s="84"/>
      <c r="AK90" s="85">
        <f t="shared" si="45"/>
        <v>0</v>
      </c>
      <c r="AL90" s="84"/>
      <c r="AM90" s="85">
        <f t="shared" si="46"/>
        <v>0</v>
      </c>
      <c r="AN90" s="84"/>
      <c r="AO90" s="85">
        <f t="shared" si="47"/>
        <v>0</v>
      </c>
      <c r="AP90" s="84"/>
      <c r="AQ90" s="85">
        <f t="shared" si="48"/>
        <v>0</v>
      </c>
      <c r="AR90" s="84"/>
      <c r="AS90" s="85">
        <f t="shared" si="29"/>
        <v>0</v>
      </c>
      <c r="AT90" s="5">
        <f t="shared" si="22"/>
        <v>0</v>
      </c>
      <c r="AU90" s="14">
        <f t="shared" si="21"/>
        <v>0</v>
      </c>
      <c r="AV90" s="87">
        <f t="shared" si="23"/>
        <v>0</v>
      </c>
      <c r="AW90" s="15">
        <f t="shared" si="24"/>
        <v>2</v>
      </c>
      <c r="AX90" s="5">
        <f t="shared" si="25"/>
        <v>0</v>
      </c>
      <c r="AY90" s="76"/>
      <c r="AZ90" s="220">
        <f t="shared" si="26"/>
        <v>0</v>
      </c>
      <c r="BA90" s="220">
        <f t="shared" si="27"/>
        <v>0</v>
      </c>
      <c r="BB90" s="221"/>
    </row>
    <row r="91" spans="1:72" ht="12.75" customHeight="1" x14ac:dyDescent="0.2">
      <c r="A91" s="3"/>
      <c r="B91" s="5">
        <f t="shared" si="28"/>
        <v>44</v>
      </c>
      <c r="C91" s="225"/>
      <c r="D91" s="226"/>
      <c r="E91" s="22"/>
      <c r="F91" s="84"/>
      <c r="G91" s="85">
        <f>IF(F91=$F$45,$F$46,0)</f>
        <v>0</v>
      </c>
      <c r="H91" s="84"/>
      <c r="I91" s="85">
        <f>IF(H91=$H$45,$H$46,0)</f>
        <v>0</v>
      </c>
      <c r="J91" s="84"/>
      <c r="K91" s="85">
        <f>IF(J91=$J$45,$J$46,0)</f>
        <v>0</v>
      </c>
      <c r="L91" s="84"/>
      <c r="M91" s="85">
        <f>IF(L91=$L$45,$L$46,0)</f>
        <v>0</v>
      </c>
      <c r="N91" s="84"/>
      <c r="O91" s="85">
        <f>IF(N91=$N$45,$N$46,0)</f>
        <v>0</v>
      </c>
      <c r="P91" s="84"/>
      <c r="Q91" s="85">
        <f>IF(P91=$P$45,$P$46,0)</f>
        <v>0</v>
      </c>
      <c r="R91" s="84"/>
      <c r="S91" s="85">
        <f>IF(R91=$R$45,$R$46,0)</f>
        <v>0</v>
      </c>
      <c r="T91" s="84"/>
      <c r="U91" s="85">
        <f>IF(T91=$T$45,$T$46,0)</f>
        <v>0</v>
      </c>
      <c r="V91" s="84"/>
      <c r="W91" s="85">
        <f>IF(V91=$V$45,$V$46,0)</f>
        <v>0</v>
      </c>
      <c r="X91" s="84"/>
      <c r="Y91" s="85">
        <f>IF(X91=$X$45,$X$46,0)</f>
        <v>0</v>
      </c>
      <c r="Z91" s="84"/>
      <c r="AA91" s="85">
        <f>IF(Z91=$Z$45,$Z$46,0)</f>
        <v>0</v>
      </c>
      <c r="AB91" s="84"/>
      <c r="AC91" s="85">
        <f>IF(AB91=$AB$45,$AB$46,0)</f>
        <v>0</v>
      </c>
      <c r="AD91" s="84"/>
      <c r="AE91" s="85">
        <f>IF(AD91=$AD$45,$AD$46,0)</f>
        <v>0</v>
      </c>
      <c r="AF91" s="84"/>
      <c r="AG91" s="85">
        <f>IF(AF91=$AF$45,$AF$46,0)</f>
        <v>0</v>
      </c>
      <c r="AH91" s="84"/>
      <c r="AI91" s="85">
        <f>IF(AH91=$AH$45,$AH$46,0)</f>
        <v>0</v>
      </c>
      <c r="AJ91" s="84"/>
      <c r="AK91" s="85">
        <f>IF(AJ91=$AJ$45,$AJ$46,0)</f>
        <v>0</v>
      </c>
      <c r="AL91" s="84"/>
      <c r="AM91" s="85">
        <f>IF(AL91=$AL$45,$AL$46,0)</f>
        <v>0</v>
      </c>
      <c r="AN91" s="84"/>
      <c r="AO91" s="85">
        <f>IF(AN91=$AN$45,$AN$46,0)</f>
        <v>0</v>
      </c>
      <c r="AP91" s="84"/>
      <c r="AQ91" s="85">
        <f>IF(AP91=$AP$45,$AP$46,0)</f>
        <v>0</v>
      </c>
      <c r="AR91" s="84"/>
      <c r="AS91" s="85">
        <f>IF(AR91=$AR$45,$AR$46,0)</f>
        <v>0</v>
      </c>
      <c r="AT91" s="5">
        <f t="shared" si="22"/>
        <v>0</v>
      </c>
      <c r="AU91" s="14">
        <f t="shared" si="21"/>
        <v>0</v>
      </c>
      <c r="AV91" s="87">
        <f t="shared" si="23"/>
        <v>0</v>
      </c>
      <c r="AW91" s="15">
        <f t="shared" si="24"/>
        <v>2</v>
      </c>
      <c r="AX91" s="5">
        <f t="shared" si="25"/>
        <v>0</v>
      </c>
      <c r="AY91" s="76"/>
      <c r="AZ91" s="220">
        <f t="shared" si="26"/>
        <v>0</v>
      </c>
      <c r="BA91" s="220">
        <f t="shared" si="27"/>
        <v>0</v>
      </c>
      <c r="BB91" s="221"/>
    </row>
    <row r="92" spans="1:72" ht="12.75" customHeight="1" x14ac:dyDescent="0.2">
      <c r="A92" s="3"/>
      <c r="B92" s="5">
        <f t="shared" si="28"/>
        <v>45</v>
      </c>
      <c r="C92" s="225"/>
      <c r="D92" s="226"/>
      <c r="E92" s="22"/>
      <c r="F92" s="84"/>
      <c r="G92" s="85">
        <f>IF(F92=$F$45,$F$46,0)</f>
        <v>0</v>
      </c>
      <c r="H92" s="84"/>
      <c r="I92" s="85">
        <f>IF(H92=$H$45,$H$46,0)</f>
        <v>0</v>
      </c>
      <c r="J92" s="84"/>
      <c r="K92" s="85">
        <f>IF(J92=$J$45,$J$46,0)</f>
        <v>0</v>
      </c>
      <c r="L92" s="84"/>
      <c r="M92" s="85">
        <f>IF(L92=$L$45,$L$46,0)</f>
        <v>0</v>
      </c>
      <c r="N92" s="84"/>
      <c r="O92" s="85">
        <f>IF(N92=$N$45,$N$46,0)</f>
        <v>0</v>
      </c>
      <c r="P92" s="84"/>
      <c r="Q92" s="85">
        <f>IF(P92=$P$45,$P$46,0)</f>
        <v>0</v>
      </c>
      <c r="R92" s="84"/>
      <c r="S92" s="85">
        <f>IF(R92=$R$45,$R$46,0)</f>
        <v>0</v>
      </c>
      <c r="T92" s="84"/>
      <c r="U92" s="85">
        <f>IF(T92=$T$45,$T$46,0)</f>
        <v>0</v>
      </c>
      <c r="V92" s="84"/>
      <c r="W92" s="85">
        <f>IF(V92=$V$45,$V$46,0)</f>
        <v>0</v>
      </c>
      <c r="X92" s="84"/>
      <c r="Y92" s="85">
        <f>IF(X92=$X$45,$X$46,0)</f>
        <v>0</v>
      </c>
      <c r="Z92" s="84"/>
      <c r="AA92" s="85">
        <f>IF(Z92=$Z$45,$Z$46,0)</f>
        <v>0</v>
      </c>
      <c r="AB92" s="84"/>
      <c r="AC92" s="85">
        <f>IF(AB92=$AB$45,$AB$46,0)</f>
        <v>0</v>
      </c>
      <c r="AD92" s="84"/>
      <c r="AE92" s="85">
        <f>IF(AD92=$AD$45,$AD$46,0)</f>
        <v>0</v>
      </c>
      <c r="AF92" s="84"/>
      <c r="AG92" s="85">
        <f>IF(AF92=$AF$45,$AF$46,0)</f>
        <v>0</v>
      </c>
      <c r="AH92" s="84"/>
      <c r="AI92" s="85">
        <f>IF(AH92=$AH$45,$AH$46,0)</f>
        <v>0</v>
      </c>
      <c r="AJ92" s="84"/>
      <c r="AK92" s="85">
        <f>IF(AJ92=$AJ$45,$AJ$46,0)</f>
        <v>0</v>
      </c>
      <c r="AL92" s="84"/>
      <c r="AM92" s="85">
        <f>IF(AL92=$AL$45,$AL$46,0)</f>
        <v>0</v>
      </c>
      <c r="AN92" s="84"/>
      <c r="AO92" s="85">
        <f>IF(AN92=$AN$45,$AN$46,0)</f>
        <v>0</v>
      </c>
      <c r="AP92" s="84"/>
      <c r="AQ92" s="85">
        <f>IF(AP92=$AP$45,$AP$46,0)</f>
        <v>0</v>
      </c>
      <c r="AR92" s="84"/>
      <c r="AS92" s="85">
        <f>IF(AR92=$AR$45,$AR$46,0)</f>
        <v>0</v>
      </c>
      <c r="AT92" s="5">
        <f t="shared" si="22"/>
        <v>0</v>
      </c>
      <c r="AU92" s="14">
        <f t="shared" si="21"/>
        <v>0</v>
      </c>
      <c r="AV92" s="87">
        <f t="shared" si="23"/>
        <v>0</v>
      </c>
      <c r="AW92" s="15">
        <f t="shared" si="24"/>
        <v>2</v>
      </c>
      <c r="AX92" s="5">
        <f t="shared" si="25"/>
        <v>0</v>
      </c>
      <c r="AY92" s="76"/>
      <c r="AZ92" s="220">
        <f t="shared" si="26"/>
        <v>0</v>
      </c>
      <c r="BA92" s="220">
        <f t="shared" si="27"/>
        <v>0</v>
      </c>
      <c r="BB92" s="221"/>
    </row>
    <row r="93" spans="1:72" ht="12.75" customHeight="1" x14ac:dyDescent="0.2">
      <c r="A93" s="3"/>
      <c r="B93" s="5">
        <f t="shared" si="28"/>
        <v>46</v>
      </c>
      <c r="C93" s="225"/>
      <c r="D93" s="226"/>
      <c r="E93" s="22"/>
      <c r="F93" s="84"/>
      <c r="G93" s="85">
        <f>IF(F93=$F$45,$F$46,0)</f>
        <v>0</v>
      </c>
      <c r="H93" s="84"/>
      <c r="I93" s="85">
        <f>IF(H93=$H$45,$H$46,0)</f>
        <v>0</v>
      </c>
      <c r="J93" s="84"/>
      <c r="K93" s="85">
        <f>IF(J93=$J$45,$J$46,0)</f>
        <v>0</v>
      </c>
      <c r="L93" s="84"/>
      <c r="M93" s="85">
        <f>IF(L93=$L$45,$L$46,0)</f>
        <v>0</v>
      </c>
      <c r="N93" s="84"/>
      <c r="O93" s="85">
        <f>IF(N93=$N$45,$N$46,0)</f>
        <v>0</v>
      </c>
      <c r="P93" s="84"/>
      <c r="Q93" s="85">
        <f>IF(P93=$P$45,$P$46,0)</f>
        <v>0</v>
      </c>
      <c r="R93" s="84"/>
      <c r="S93" s="85">
        <f>IF(R93=$R$45,$R$46,0)</f>
        <v>0</v>
      </c>
      <c r="T93" s="84"/>
      <c r="U93" s="85">
        <f>IF(T93=$T$45,$T$46,0)</f>
        <v>0</v>
      </c>
      <c r="V93" s="84"/>
      <c r="W93" s="85">
        <f>IF(V93=$V$45,$V$46,0)</f>
        <v>0</v>
      </c>
      <c r="X93" s="84"/>
      <c r="Y93" s="85">
        <f>IF(X93=$X$45,$X$46,0)</f>
        <v>0</v>
      </c>
      <c r="Z93" s="84"/>
      <c r="AA93" s="85">
        <f>IF(Z93=$Z$45,$Z$46,0)</f>
        <v>0</v>
      </c>
      <c r="AB93" s="84"/>
      <c r="AC93" s="85">
        <f>IF(AB93=$AB$45,$AB$46,0)</f>
        <v>0</v>
      </c>
      <c r="AD93" s="84"/>
      <c r="AE93" s="85">
        <f>IF(AD93=$AD$45,$AD$46,0)</f>
        <v>0</v>
      </c>
      <c r="AF93" s="84"/>
      <c r="AG93" s="85">
        <f>IF(AF93=$AF$45,$AF$46,0)</f>
        <v>0</v>
      </c>
      <c r="AH93" s="84"/>
      <c r="AI93" s="85">
        <f>IF(AH93=$AH$45,$AH$46,0)</f>
        <v>0</v>
      </c>
      <c r="AJ93" s="84"/>
      <c r="AK93" s="85">
        <f>IF(AJ93=$AJ$45,$AJ$46,0)</f>
        <v>0</v>
      </c>
      <c r="AL93" s="84"/>
      <c r="AM93" s="85">
        <f>IF(AL93=$AL$45,$AL$46,0)</f>
        <v>0</v>
      </c>
      <c r="AN93" s="84"/>
      <c r="AO93" s="85">
        <f>IF(AN93=$AN$45,$AN$46,0)</f>
        <v>0</v>
      </c>
      <c r="AP93" s="84"/>
      <c r="AQ93" s="85">
        <f>IF(AP93=$AP$45,$AP$46,0)</f>
        <v>0</v>
      </c>
      <c r="AR93" s="84"/>
      <c r="AS93" s="85">
        <f>IF(AR93=$AR$45,$AR$46,0)</f>
        <v>0</v>
      </c>
      <c r="AT93" s="5">
        <f t="shared" si="22"/>
        <v>0</v>
      </c>
      <c r="AU93" s="14">
        <f t="shared" si="21"/>
        <v>0</v>
      </c>
      <c r="AV93" s="87">
        <f t="shared" si="23"/>
        <v>0</v>
      </c>
      <c r="AW93" s="15">
        <f t="shared" si="24"/>
        <v>2</v>
      </c>
      <c r="AX93" s="5">
        <f t="shared" si="25"/>
        <v>0</v>
      </c>
      <c r="AY93" s="76"/>
      <c r="AZ93" s="220">
        <f t="shared" si="26"/>
        <v>0</v>
      </c>
      <c r="BA93" s="220">
        <f t="shared" si="27"/>
        <v>0</v>
      </c>
      <c r="BB93" s="221"/>
    </row>
    <row r="94" spans="1:72" ht="12.75" customHeight="1" x14ac:dyDescent="0.2">
      <c r="A94" s="3"/>
      <c r="B94" s="5">
        <v>47</v>
      </c>
      <c r="C94" s="225"/>
      <c r="D94" s="226"/>
      <c r="E94" s="22"/>
      <c r="F94" s="84"/>
      <c r="G94" s="85">
        <f>IF(F94=$F$45,$F$46,0)</f>
        <v>0</v>
      </c>
      <c r="H94" s="84"/>
      <c r="I94" s="85">
        <f>IF(H94=$H$45,$H$46,0)</f>
        <v>0</v>
      </c>
      <c r="J94" s="84"/>
      <c r="K94" s="85">
        <f>IF(J94=$J$45,$J$46,0)</f>
        <v>0</v>
      </c>
      <c r="L94" s="84"/>
      <c r="M94" s="85">
        <f>IF(L94=$L$45,$L$46,0)</f>
        <v>0</v>
      </c>
      <c r="N94" s="84"/>
      <c r="O94" s="85">
        <f>IF(N94=$N$45,$N$46,0)</f>
        <v>0</v>
      </c>
      <c r="P94" s="84"/>
      <c r="Q94" s="85">
        <f>IF(P94=$P$45,$P$46,0)</f>
        <v>0</v>
      </c>
      <c r="R94" s="84"/>
      <c r="S94" s="85">
        <f>IF(R94=$R$45,$R$46,0)</f>
        <v>0</v>
      </c>
      <c r="T94" s="84"/>
      <c r="U94" s="85">
        <f>IF(T94=$T$45,$T$46,0)</f>
        <v>0</v>
      </c>
      <c r="V94" s="84"/>
      <c r="W94" s="85">
        <f>IF(V94=$V$45,$V$46,0)</f>
        <v>0</v>
      </c>
      <c r="X94" s="84"/>
      <c r="Y94" s="85">
        <f>IF(X94=$X$45,$X$46,0)</f>
        <v>0</v>
      </c>
      <c r="Z94" s="84"/>
      <c r="AA94" s="85">
        <f>IF(Z94=$Z$45,$Z$46,0)</f>
        <v>0</v>
      </c>
      <c r="AB94" s="84"/>
      <c r="AC94" s="85">
        <f>IF(AB94=$AB$45,$AB$46,0)</f>
        <v>0</v>
      </c>
      <c r="AD94" s="84"/>
      <c r="AE94" s="85">
        <f>IF(AD94=$AD$45,$AD$46,0)</f>
        <v>0</v>
      </c>
      <c r="AF94" s="84"/>
      <c r="AG94" s="85">
        <f>IF(AF94=$AF$45,$AF$46,0)</f>
        <v>0</v>
      </c>
      <c r="AH94" s="84"/>
      <c r="AI94" s="85">
        <f>IF(AH94=$AH$45,$AH$46,0)</f>
        <v>0</v>
      </c>
      <c r="AJ94" s="84"/>
      <c r="AK94" s="85">
        <f>IF(AJ94=$AJ$45,$AJ$46,0)</f>
        <v>0</v>
      </c>
      <c r="AL94" s="84"/>
      <c r="AM94" s="85">
        <f>IF(AL94=$AL$45,$AL$46,0)</f>
        <v>0</v>
      </c>
      <c r="AN94" s="84"/>
      <c r="AO94" s="85">
        <f>IF(AN94=$AN$45,$AN$46,0)</f>
        <v>0</v>
      </c>
      <c r="AP94" s="84"/>
      <c r="AQ94" s="85">
        <f>IF(AP94=$AP$45,$AP$46,0)</f>
        <v>0</v>
      </c>
      <c r="AR94" s="84"/>
      <c r="AS94" s="85">
        <f>IF(AR94=$AR$45,$AR$46,0)</f>
        <v>0</v>
      </c>
      <c r="AT94" s="5">
        <f t="shared" si="22"/>
        <v>0</v>
      </c>
      <c r="AU94" s="14">
        <f t="shared" si="21"/>
        <v>0</v>
      </c>
      <c r="AV94" s="87">
        <f t="shared" si="23"/>
        <v>0</v>
      </c>
      <c r="AW94" s="15">
        <f t="shared" si="24"/>
        <v>2</v>
      </c>
      <c r="AX94" s="5">
        <f t="shared" si="25"/>
        <v>0</v>
      </c>
      <c r="AY94" s="76"/>
      <c r="AZ94" s="220">
        <f t="shared" si="26"/>
        <v>0</v>
      </c>
      <c r="BA94" s="220">
        <f t="shared" si="27"/>
        <v>0</v>
      </c>
      <c r="BB94" s="221"/>
    </row>
    <row r="95" spans="1:72" ht="12.75" customHeight="1" x14ac:dyDescent="0.2">
      <c r="B95" s="9"/>
      <c r="C95" s="285"/>
      <c r="D95" s="285"/>
      <c r="E95" s="26"/>
      <c r="F95" s="106">
        <v>1</v>
      </c>
      <c r="G95" s="107"/>
      <c r="H95" s="106">
        <f>F95+1</f>
        <v>2</v>
      </c>
      <c r="I95" s="106">
        <f t="shared" ref="I95:AR95" si="49">G95+1</f>
        <v>1</v>
      </c>
      <c r="J95" s="106">
        <f t="shared" si="49"/>
        <v>3</v>
      </c>
      <c r="K95" s="106">
        <f t="shared" si="49"/>
        <v>2</v>
      </c>
      <c r="L95" s="106">
        <f t="shared" si="49"/>
        <v>4</v>
      </c>
      <c r="M95" s="106">
        <f t="shared" si="49"/>
        <v>3</v>
      </c>
      <c r="N95" s="106">
        <f t="shared" si="49"/>
        <v>5</v>
      </c>
      <c r="O95" s="106">
        <f t="shared" si="49"/>
        <v>4</v>
      </c>
      <c r="P95" s="106">
        <f t="shared" si="49"/>
        <v>6</v>
      </c>
      <c r="Q95" s="106">
        <f t="shared" si="49"/>
        <v>5</v>
      </c>
      <c r="R95" s="106">
        <f t="shared" si="49"/>
        <v>7</v>
      </c>
      <c r="S95" s="106">
        <f t="shared" si="49"/>
        <v>6</v>
      </c>
      <c r="T95" s="106">
        <f t="shared" si="49"/>
        <v>8</v>
      </c>
      <c r="U95" s="106">
        <f t="shared" si="49"/>
        <v>7</v>
      </c>
      <c r="V95" s="106">
        <f t="shared" si="49"/>
        <v>9</v>
      </c>
      <c r="W95" s="106">
        <f t="shared" si="49"/>
        <v>8</v>
      </c>
      <c r="X95" s="106">
        <f t="shared" si="49"/>
        <v>10</v>
      </c>
      <c r="Y95" s="106">
        <f t="shared" si="49"/>
        <v>9</v>
      </c>
      <c r="Z95" s="106">
        <f t="shared" si="49"/>
        <v>11</v>
      </c>
      <c r="AA95" s="106">
        <f t="shared" si="49"/>
        <v>10</v>
      </c>
      <c r="AB95" s="106">
        <f t="shared" si="49"/>
        <v>12</v>
      </c>
      <c r="AC95" s="106">
        <f t="shared" si="49"/>
        <v>11</v>
      </c>
      <c r="AD95" s="106">
        <f t="shared" si="49"/>
        <v>13</v>
      </c>
      <c r="AE95" s="106">
        <f t="shared" si="49"/>
        <v>12</v>
      </c>
      <c r="AF95" s="106">
        <f t="shared" si="49"/>
        <v>14</v>
      </c>
      <c r="AG95" s="106">
        <f t="shared" si="49"/>
        <v>13</v>
      </c>
      <c r="AH95" s="106">
        <f t="shared" si="49"/>
        <v>15</v>
      </c>
      <c r="AI95" s="106">
        <f t="shared" si="49"/>
        <v>14</v>
      </c>
      <c r="AJ95" s="106">
        <f t="shared" si="49"/>
        <v>16</v>
      </c>
      <c r="AK95" s="106">
        <f t="shared" si="49"/>
        <v>15</v>
      </c>
      <c r="AL95" s="106">
        <f t="shared" si="49"/>
        <v>17</v>
      </c>
      <c r="AM95" s="106">
        <f t="shared" si="49"/>
        <v>16</v>
      </c>
      <c r="AN95" s="106">
        <f t="shared" si="49"/>
        <v>18</v>
      </c>
      <c r="AO95" s="106">
        <f t="shared" si="49"/>
        <v>17</v>
      </c>
      <c r="AP95" s="106">
        <f t="shared" si="49"/>
        <v>19</v>
      </c>
      <c r="AQ95" s="106">
        <f t="shared" si="49"/>
        <v>18</v>
      </c>
      <c r="AR95" s="106">
        <f t="shared" si="49"/>
        <v>20</v>
      </c>
      <c r="AS95" s="26"/>
      <c r="AT95" s="9"/>
      <c r="AU95" s="13"/>
      <c r="AV95" s="13"/>
      <c r="AW95" s="13"/>
      <c r="AX95" s="9"/>
      <c r="AY95" s="21"/>
      <c r="AZ95" s="21"/>
      <c r="BA95" s="21"/>
      <c r="BB95" s="21"/>
    </row>
    <row r="96" spans="1:72" ht="12.75" customHeight="1" x14ac:dyDescent="0.2">
      <c r="B96" s="3"/>
      <c r="C96" s="230" t="s">
        <v>3</v>
      </c>
      <c r="D96" s="286"/>
      <c r="E96" s="231"/>
      <c r="F96" s="16">
        <f>SUMIF($E$48:$E$94,"=P",G48:G94)</f>
        <v>0</v>
      </c>
      <c r="G96" s="36"/>
      <c r="H96" s="16">
        <f>SUMIF($E$48:$E$94,"=P",I48:I94)</f>
        <v>0</v>
      </c>
      <c r="I96" s="16"/>
      <c r="J96" s="16">
        <f>SUMIF($E$48:$E$94,"=P",K48:K94)</f>
        <v>0</v>
      </c>
      <c r="K96" s="16"/>
      <c r="L96" s="16">
        <f>SUMIF($E$48:$E$94,"=P",M48:M94)</f>
        <v>0</v>
      </c>
      <c r="M96" s="16"/>
      <c r="N96" s="16">
        <f>SUMIF($E$48:$E$94,"=P",O48:O94)</f>
        <v>0</v>
      </c>
      <c r="O96" s="16"/>
      <c r="P96" s="16">
        <f>SUMIF($E$48:$E$94,"=P",Q48:Q94)</f>
        <v>0</v>
      </c>
      <c r="Q96" s="16"/>
      <c r="R96" s="16">
        <f>SUMIF($E$48:$E$94,"=P",S48:S94)</f>
        <v>0</v>
      </c>
      <c r="S96" s="16"/>
      <c r="T96" s="16">
        <f>SUMIF($E$48:$E$94,"=P",U48:U94)</f>
        <v>0</v>
      </c>
      <c r="U96" s="16"/>
      <c r="V96" s="16">
        <f>SUMIF($E$48:$E$94,"=P",W48:W94)</f>
        <v>0</v>
      </c>
      <c r="W96" s="16"/>
      <c r="X96" s="16">
        <f>SUMIF($E$48:$E$94,"=P",Y48:Y94)</f>
        <v>0</v>
      </c>
      <c r="Y96" s="16"/>
      <c r="Z96" s="16">
        <f>SUMIF($E$48:$E$94,"=P",AA48:AA94)</f>
        <v>0</v>
      </c>
      <c r="AA96" s="16"/>
      <c r="AB96" s="16">
        <f>SUMIF($E$48:$E$94,"=P",AC48:AC94)</f>
        <v>0</v>
      </c>
      <c r="AC96" s="16"/>
      <c r="AD96" s="16">
        <f>SUMIF($E$48:$E$94,"=P",AE48:AE94)</f>
        <v>0</v>
      </c>
      <c r="AE96" s="16"/>
      <c r="AF96" s="16">
        <f>SUMIF($E$48:$E$94,"=P",AG48:AG94)</f>
        <v>0</v>
      </c>
      <c r="AG96" s="16"/>
      <c r="AH96" s="16">
        <f>SUMIF($E$48:$E$94,"=P",AI48:AI94)</f>
        <v>0</v>
      </c>
      <c r="AI96" s="16"/>
      <c r="AJ96" s="16">
        <f>SUMIF($E$48:$E$94,"=P",AK48:AK94)</f>
        <v>0</v>
      </c>
      <c r="AK96" s="16"/>
      <c r="AL96" s="16">
        <f>SUMIF($E$48:$E$94,"=P",AM48:AM94)</f>
        <v>0</v>
      </c>
      <c r="AM96" s="16"/>
      <c r="AN96" s="16">
        <f>SUMIF($E$48:$E$94,"=P",AO48:AO94)</f>
        <v>0</v>
      </c>
      <c r="AO96" s="16"/>
      <c r="AP96" s="16">
        <f>SUMIF($E$48:$E$94,"=P",AQ48:AQ94)</f>
        <v>0</v>
      </c>
      <c r="AQ96" s="16"/>
      <c r="AR96" s="16">
        <f>SUMIF($E$48:$E$94,"=P",AS48:AS94)</f>
        <v>0</v>
      </c>
      <c r="AS96" s="16"/>
      <c r="AT96" s="6"/>
      <c r="AU96" s="17" t="s">
        <v>19</v>
      </c>
      <c r="AV96" s="17"/>
      <c r="AW96" s="17" t="s">
        <v>5</v>
      </c>
      <c r="AX96" s="8"/>
      <c r="AY96" s="21"/>
      <c r="AZ96" s="21"/>
      <c r="BA96" s="21"/>
      <c r="BB96" s="21"/>
    </row>
    <row r="97" spans="2:54" ht="12.75" customHeight="1" x14ac:dyDescent="0.2">
      <c r="B97" s="3"/>
      <c r="C97" s="291" t="s">
        <v>38</v>
      </c>
      <c r="D97" s="291"/>
      <c r="E97" s="291"/>
      <c r="F97" s="14">
        <f>(F96*100)/(C18*F11)</f>
        <v>0</v>
      </c>
      <c r="G97" s="62"/>
      <c r="H97" s="14">
        <f>(H96*100)/(C19*F11)</f>
        <v>0</v>
      </c>
      <c r="I97" s="14"/>
      <c r="J97" s="14">
        <f>(J96*100)/(C20*F11)</f>
        <v>0</v>
      </c>
      <c r="K97" s="14"/>
      <c r="L97" s="14">
        <f>(L96*100)/(C21*F11)</f>
        <v>0</v>
      </c>
      <c r="M97" s="14"/>
      <c r="N97" s="14">
        <f>(N96*100)/(C22*F11)</f>
        <v>0</v>
      </c>
      <c r="O97" s="14"/>
      <c r="P97" s="14">
        <f>(P96*100)/(C23*F11)</f>
        <v>0</v>
      </c>
      <c r="Q97" s="14"/>
      <c r="R97" s="14">
        <f>(R96*100)/(C24*F11)</f>
        <v>0</v>
      </c>
      <c r="S97" s="14"/>
      <c r="T97" s="14">
        <f>(T96*100)/(C25*F11)</f>
        <v>0</v>
      </c>
      <c r="U97" s="14"/>
      <c r="V97" s="14">
        <f>(V96*100)/(C26*F11)</f>
        <v>0</v>
      </c>
      <c r="W97" s="14"/>
      <c r="X97" s="14">
        <f>(X96*100)/(C27*F11)</f>
        <v>0</v>
      </c>
      <c r="Y97" s="14"/>
      <c r="Z97" s="14">
        <f>(Z96*100)/(C28*F11)</f>
        <v>0</v>
      </c>
      <c r="AA97" s="14"/>
      <c r="AB97" s="14">
        <f>(AB96*100)/(C29*F11)</f>
        <v>0</v>
      </c>
      <c r="AC97" s="14"/>
      <c r="AD97" s="14">
        <f>(AD96*100)/(C30*F11)</f>
        <v>0</v>
      </c>
      <c r="AE97" s="14"/>
      <c r="AF97" s="14">
        <f>(AF96*100)/(C31*F11)</f>
        <v>0</v>
      </c>
      <c r="AG97" s="14"/>
      <c r="AH97" s="14">
        <f>(AH96*100)/(C32*F11)</f>
        <v>0</v>
      </c>
      <c r="AI97" s="15"/>
      <c r="AJ97" s="14">
        <f>(AJ96*100)/(C33*F11)</f>
        <v>0</v>
      </c>
      <c r="AK97" s="15"/>
      <c r="AL97" s="14">
        <f>(AL96*100)/(C34*F11)</f>
        <v>0</v>
      </c>
      <c r="AM97" s="15"/>
      <c r="AN97" s="14">
        <f>(AN96*100)/(C35*F11)</f>
        <v>0</v>
      </c>
      <c r="AO97" s="15"/>
      <c r="AP97" s="14">
        <f>(AP96*100)/(C36*F11)</f>
        <v>0</v>
      </c>
      <c r="AQ97" s="15"/>
      <c r="AR97" s="14">
        <f>(AR96*100)/(C37*F11)</f>
        <v>0</v>
      </c>
      <c r="AS97" s="15"/>
      <c r="AT97" s="6"/>
      <c r="AU97" s="18" t="e">
        <f>SUM(AU48:AU94)/COUNTIF(AU48:AU94,"&gt;0")</f>
        <v>#DIV/0!</v>
      </c>
      <c r="AV97" s="18"/>
      <c r="AW97" s="19">
        <f>SUMIF($E$48:$E$94,"=P",$AW$48:$AW$94)/COUNTIF($E$48:$E$94,"=P")</f>
        <v>2</v>
      </c>
      <c r="AX97" s="8"/>
      <c r="AY97" s="21"/>
      <c r="AZ97" s="21"/>
      <c r="BA97" s="21"/>
      <c r="BB97" s="21"/>
    </row>
    <row r="98" spans="2:54" s="50" customFormat="1" ht="12.75" customHeight="1" x14ac:dyDescent="0.2">
      <c r="C98" s="292"/>
      <c r="D98" s="293"/>
      <c r="E98" s="293"/>
      <c r="F98" s="51"/>
      <c r="G98" s="21"/>
      <c r="H98" s="21"/>
      <c r="I98" s="21"/>
      <c r="J98" s="21"/>
      <c r="K98" s="21"/>
      <c r="L98" s="21"/>
      <c r="M98" s="49"/>
      <c r="N98" s="289"/>
      <c r="O98" s="290"/>
      <c r="P98" s="290"/>
      <c r="Q98" s="290"/>
      <c r="R98" s="290"/>
      <c r="S98" s="49"/>
      <c r="T98" s="52"/>
      <c r="U98" s="49"/>
      <c r="V98" s="289"/>
      <c r="W98" s="290"/>
      <c r="X98" s="290"/>
      <c r="Y98" s="290"/>
      <c r="Z98" s="290"/>
      <c r="AA98" s="49"/>
      <c r="AB98" s="52"/>
      <c r="AC98" s="21"/>
      <c r="AD98" s="21"/>
      <c r="AE98" s="21"/>
      <c r="AF98" s="49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U98" s="21"/>
      <c r="AV98" s="21"/>
      <c r="AW98" s="21"/>
      <c r="AY98" s="82"/>
      <c r="AZ98" s="82"/>
      <c r="BA98" s="82"/>
      <c r="BB98" s="82"/>
    </row>
    <row r="99" spans="2:54" s="50" customFormat="1" ht="12.75" customHeight="1" x14ac:dyDescent="0.2">
      <c r="C99" s="222" t="s">
        <v>37</v>
      </c>
      <c r="D99" s="223"/>
      <c r="E99" s="224"/>
      <c r="F99" s="67">
        <f>AVERAGE(F97)</f>
        <v>0</v>
      </c>
      <c r="G99" s="67" t="e">
        <f t="shared" ref="G99:AR99" si="50">AVERAGE(G97)</f>
        <v>#DIV/0!</v>
      </c>
      <c r="H99" s="67">
        <f>AVERAGE(H97)</f>
        <v>0</v>
      </c>
      <c r="I99" s="67" t="e">
        <f t="shared" si="50"/>
        <v>#DIV/0!</v>
      </c>
      <c r="J99" s="67">
        <f t="shared" si="50"/>
        <v>0</v>
      </c>
      <c r="K99" s="67" t="e">
        <f t="shared" si="50"/>
        <v>#DIV/0!</v>
      </c>
      <c r="L99" s="67">
        <f t="shared" si="50"/>
        <v>0</v>
      </c>
      <c r="M99" s="67" t="e">
        <f t="shared" si="50"/>
        <v>#DIV/0!</v>
      </c>
      <c r="N99" s="67">
        <f t="shared" si="50"/>
        <v>0</v>
      </c>
      <c r="O99" s="67" t="e">
        <f t="shared" si="50"/>
        <v>#DIV/0!</v>
      </c>
      <c r="P99" s="67">
        <f t="shared" si="50"/>
        <v>0</v>
      </c>
      <c r="Q99" s="67" t="e">
        <f t="shared" si="50"/>
        <v>#DIV/0!</v>
      </c>
      <c r="R99" s="67">
        <f t="shared" si="50"/>
        <v>0</v>
      </c>
      <c r="S99" s="67" t="e">
        <f t="shared" si="50"/>
        <v>#DIV/0!</v>
      </c>
      <c r="T99" s="67">
        <f t="shared" si="50"/>
        <v>0</v>
      </c>
      <c r="U99" s="67" t="e">
        <f t="shared" si="50"/>
        <v>#DIV/0!</v>
      </c>
      <c r="V99" s="67">
        <f t="shared" si="50"/>
        <v>0</v>
      </c>
      <c r="W99" s="67" t="e">
        <f t="shared" si="50"/>
        <v>#DIV/0!</v>
      </c>
      <c r="X99" s="67">
        <f t="shared" si="50"/>
        <v>0</v>
      </c>
      <c r="Y99" s="67" t="e">
        <f t="shared" si="50"/>
        <v>#DIV/0!</v>
      </c>
      <c r="Z99" s="67">
        <f t="shared" si="50"/>
        <v>0</v>
      </c>
      <c r="AA99" s="67" t="e">
        <f t="shared" si="50"/>
        <v>#DIV/0!</v>
      </c>
      <c r="AB99" s="67">
        <f t="shared" si="50"/>
        <v>0</v>
      </c>
      <c r="AC99" s="67" t="e">
        <f t="shared" si="50"/>
        <v>#DIV/0!</v>
      </c>
      <c r="AD99" s="67">
        <f t="shared" si="50"/>
        <v>0</v>
      </c>
      <c r="AE99" s="67" t="e">
        <f t="shared" si="50"/>
        <v>#DIV/0!</v>
      </c>
      <c r="AF99" s="67">
        <f t="shared" si="50"/>
        <v>0</v>
      </c>
      <c r="AG99" s="67" t="e">
        <f t="shared" si="50"/>
        <v>#DIV/0!</v>
      </c>
      <c r="AH99" s="67">
        <f t="shared" si="50"/>
        <v>0</v>
      </c>
      <c r="AI99" s="67" t="e">
        <f t="shared" si="50"/>
        <v>#DIV/0!</v>
      </c>
      <c r="AJ99" s="67">
        <f t="shared" si="50"/>
        <v>0</v>
      </c>
      <c r="AK99" s="67" t="e">
        <f t="shared" si="50"/>
        <v>#DIV/0!</v>
      </c>
      <c r="AL99" s="67">
        <f t="shared" si="50"/>
        <v>0</v>
      </c>
      <c r="AM99" s="67" t="e">
        <f t="shared" si="50"/>
        <v>#DIV/0!</v>
      </c>
      <c r="AN99" s="67">
        <f t="shared" si="50"/>
        <v>0</v>
      </c>
      <c r="AO99" s="67" t="e">
        <f t="shared" si="50"/>
        <v>#DIV/0!</v>
      </c>
      <c r="AP99" s="67">
        <f t="shared" si="50"/>
        <v>0</v>
      </c>
      <c r="AQ99" s="67" t="e">
        <f t="shared" si="50"/>
        <v>#DIV/0!</v>
      </c>
      <c r="AR99" s="67">
        <f t="shared" si="50"/>
        <v>0</v>
      </c>
      <c r="AS99" s="21"/>
      <c r="AU99" s="21"/>
      <c r="AV99" s="21"/>
      <c r="AW99" s="21"/>
      <c r="AY99" s="82"/>
      <c r="AZ99" s="82"/>
      <c r="BA99" s="82"/>
      <c r="BB99" s="82"/>
    </row>
    <row r="100" spans="2:54" s="50" customFormat="1" ht="12.75" customHeight="1" x14ac:dyDescent="0.2">
      <c r="C100" s="86"/>
      <c r="D100" s="21"/>
      <c r="E100" s="21"/>
      <c r="F100" s="51"/>
      <c r="G100" s="21"/>
      <c r="H100" s="21"/>
      <c r="I100" s="21"/>
      <c r="J100" s="21"/>
      <c r="K100" s="21"/>
      <c r="L100" s="21"/>
      <c r="M100" s="49"/>
      <c r="N100" s="52"/>
      <c r="O100" s="49"/>
      <c r="P100" s="49"/>
      <c r="Q100" s="49"/>
      <c r="R100" s="49"/>
      <c r="S100" s="49"/>
      <c r="T100" s="52"/>
      <c r="U100" s="49"/>
      <c r="V100" s="52"/>
      <c r="W100" s="49"/>
      <c r="X100" s="49"/>
      <c r="Y100" s="49"/>
      <c r="Z100" s="49"/>
      <c r="AA100" s="49"/>
      <c r="AB100" s="52"/>
      <c r="AC100" s="21"/>
      <c r="AD100" s="21"/>
      <c r="AE100" s="21"/>
      <c r="AF100" s="49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U100" s="21"/>
      <c r="AV100" s="21"/>
      <c r="AW100" s="21"/>
      <c r="AY100" s="82"/>
      <c r="AZ100" s="82"/>
      <c r="BA100" s="82"/>
      <c r="BB100" s="82"/>
    </row>
    <row r="101" spans="2:54" ht="12.75" customHeight="1" x14ac:dyDescent="0.2">
      <c r="C101" s="222" t="s">
        <v>28</v>
      </c>
      <c r="D101" s="223"/>
      <c r="E101" s="224"/>
      <c r="F101" s="67">
        <f>AVERAGE(F97,H97,L97,N97)</f>
        <v>0</v>
      </c>
      <c r="G101" s="68"/>
      <c r="H101" s="67">
        <f>AVERAGE(P97,R97,T97)</f>
        <v>0</v>
      </c>
      <c r="I101" s="67"/>
      <c r="J101" s="67">
        <f>AVERAGE(V97,X97,Z97,AB97,AD97,AF97)</f>
        <v>0</v>
      </c>
      <c r="K101" s="67"/>
      <c r="L101" s="67">
        <f>AVERAGE(AH97,AJ97,AL97,AN97,AP97,AR97)</f>
        <v>0</v>
      </c>
      <c r="M101" s="69"/>
      <c r="N101" s="67">
        <f>AVERAGE(J97)</f>
        <v>0</v>
      </c>
      <c r="O101" s="73"/>
      <c r="P101" s="74"/>
      <c r="Q101" s="74"/>
      <c r="R101" s="74"/>
      <c r="S101" s="74"/>
      <c r="T101" s="74"/>
      <c r="U101" s="74"/>
      <c r="V101" s="74"/>
      <c r="W101" s="102"/>
      <c r="X101" s="103"/>
      <c r="Y101" s="104"/>
      <c r="Z101" s="103"/>
      <c r="AA101" s="104"/>
      <c r="AB101" s="103"/>
      <c r="AC101" s="104"/>
      <c r="AD101" s="103"/>
      <c r="AE101" s="50"/>
      <c r="AF101" s="95"/>
    </row>
    <row r="102" spans="2:54" ht="12.75" customHeight="1" x14ac:dyDescent="0.2">
      <c r="C102" s="70"/>
      <c r="D102" s="70"/>
      <c r="E102" s="71"/>
      <c r="F102" s="235"/>
      <c r="G102" s="235"/>
      <c r="H102" s="235"/>
      <c r="I102" s="72"/>
      <c r="J102" s="71"/>
      <c r="K102" s="71"/>
      <c r="L102" s="71"/>
      <c r="M102" s="71"/>
      <c r="N102" s="71"/>
      <c r="O102" s="71"/>
      <c r="P102" s="75"/>
      <c r="Q102" s="75"/>
      <c r="R102" s="75"/>
      <c r="S102" s="75"/>
      <c r="T102" s="75"/>
      <c r="U102" s="75"/>
      <c r="V102" s="75"/>
      <c r="W102" s="66"/>
      <c r="X102" s="66"/>
    </row>
    <row r="103" spans="2:54" ht="12.75" customHeight="1" x14ac:dyDescent="0.2">
      <c r="C103" s="222" t="s">
        <v>35</v>
      </c>
      <c r="D103" s="223"/>
      <c r="E103" s="224"/>
      <c r="F103" s="67">
        <f>AVERAGE(F97,J97,L97,R97,X97,Z97,AF97,AH97,AJ97,AN97,AR97)</f>
        <v>0</v>
      </c>
      <c r="G103" s="68"/>
      <c r="H103" s="67">
        <f>AVERAGE(H97,T97,V97,AP97)</f>
        <v>0</v>
      </c>
      <c r="I103" s="67"/>
      <c r="J103" s="67">
        <f>AVERAGE(N97,P97)</f>
        <v>0</v>
      </c>
      <c r="K103" s="67"/>
      <c r="L103" s="67">
        <f>AVERAGE(AB97)</f>
        <v>0</v>
      </c>
      <c r="M103" s="69"/>
      <c r="N103" s="67">
        <f>AVERAGE(AD97)</f>
        <v>0</v>
      </c>
      <c r="O103" s="67" t="e">
        <f>AVERAGE(AK97)</f>
        <v>#DIV/0!</v>
      </c>
      <c r="P103" s="67">
        <f>AVERAGE(AL97)</f>
        <v>0</v>
      </c>
      <c r="Q103" s="75"/>
      <c r="R103" s="74"/>
      <c r="S103" s="75"/>
      <c r="T103" s="74"/>
      <c r="U103" s="75"/>
      <c r="V103" s="74"/>
      <c r="W103" s="105"/>
      <c r="X103" s="74"/>
      <c r="Y103" s="94"/>
      <c r="Z103" s="95"/>
      <c r="AA103" s="94"/>
      <c r="AB103" s="95"/>
      <c r="AC103" s="50"/>
      <c r="AD103" s="95"/>
    </row>
  </sheetData>
  <sheetProtection selectLockedCells="1"/>
  <dataConsolidate/>
  <mergeCells count="142">
    <mergeCell ref="AW20:AX21"/>
    <mergeCell ref="P29:AV29"/>
    <mergeCell ref="D26:N26"/>
    <mergeCell ref="B16:AX16"/>
    <mergeCell ref="D30:N30"/>
    <mergeCell ref="D22:N22"/>
    <mergeCell ref="P22:AV22"/>
    <mergeCell ref="D25:N25"/>
    <mergeCell ref="D27:N27"/>
    <mergeCell ref="D20:N20"/>
    <mergeCell ref="P17:AV17"/>
    <mergeCell ref="D24:N24"/>
    <mergeCell ref="AW17:AX17"/>
    <mergeCell ref="P36:AV36"/>
    <mergeCell ref="P33:AV33"/>
    <mergeCell ref="D33:N33"/>
    <mergeCell ref="D29:N29"/>
    <mergeCell ref="AW37:AX37"/>
    <mergeCell ref="AW25:AX26"/>
    <mergeCell ref="AW30:AX30"/>
    <mergeCell ref="P37:AV37"/>
    <mergeCell ref="P34:AV34"/>
    <mergeCell ref="BJ83:BJ86"/>
    <mergeCell ref="AX44:AX47"/>
    <mergeCell ref="BH83:BH86"/>
    <mergeCell ref="BI83:BI86"/>
    <mergeCell ref="C78:D78"/>
    <mergeCell ref="C83:D83"/>
    <mergeCell ref="C86:D86"/>
    <mergeCell ref="C74:D74"/>
    <mergeCell ref="C71:D71"/>
    <mergeCell ref="C68:D68"/>
    <mergeCell ref="AW44:AW47"/>
    <mergeCell ref="AU44:AU47"/>
    <mergeCell ref="AT44:AT47"/>
    <mergeCell ref="AV44:AV47"/>
    <mergeCell ref="V98:Z98"/>
    <mergeCell ref="C90:D90"/>
    <mergeCell ref="C97:E97"/>
    <mergeCell ref="C91:D91"/>
    <mergeCell ref="C92:D92"/>
    <mergeCell ref="C93:D93"/>
    <mergeCell ref="N98:R98"/>
    <mergeCell ref="C88:D88"/>
    <mergeCell ref="C98:E98"/>
    <mergeCell ref="C89:D89"/>
    <mergeCell ref="C3:N3"/>
    <mergeCell ref="C5:N5"/>
    <mergeCell ref="C95:D95"/>
    <mergeCell ref="C96:E96"/>
    <mergeCell ref="C94:D94"/>
    <mergeCell ref="D37:N37"/>
    <mergeCell ref="C82:D82"/>
    <mergeCell ref="C85:D85"/>
    <mergeCell ref="C79:D79"/>
    <mergeCell ref="C59:D59"/>
    <mergeCell ref="C62:D62"/>
    <mergeCell ref="C76:D76"/>
    <mergeCell ref="C77:D77"/>
    <mergeCell ref="C61:D61"/>
    <mergeCell ref="F44:AS44"/>
    <mergeCell ref="C57:D57"/>
    <mergeCell ref="C47:D47"/>
    <mergeCell ref="C54:D54"/>
    <mergeCell ref="C49:D49"/>
    <mergeCell ref="C87:D87"/>
    <mergeCell ref="C66:D66"/>
    <mergeCell ref="C80:D80"/>
    <mergeCell ref="C70:D70"/>
    <mergeCell ref="C75:D75"/>
    <mergeCell ref="AX38:BF38"/>
    <mergeCell ref="C50:D50"/>
    <mergeCell ref="F10:H10"/>
    <mergeCell ref="C11:E11"/>
    <mergeCell ref="F11:H11"/>
    <mergeCell ref="F38:AW38"/>
    <mergeCell ref="C12:E12"/>
    <mergeCell ref="D32:N32"/>
    <mergeCell ref="AW18:AX18"/>
    <mergeCell ref="AW19:AX19"/>
    <mergeCell ref="F12:H12"/>
    <mergeCell ref="D17:N17"/>
    <mergeCell ref="AW36:AX36"/>
    <mergeCell ref="AW22:AX23"/>
    <mergeCell ref="AW27:AX28"/>
    <mergeCell ref="AW31:AX33"/>
    <mergeCell ref="AW24:AX24"/>
    <mergeCell ref="AW34:AX34"/>
    <mergeCell ref="AW29:AX29"/>
    <mergeCell ref="AW35:AX35"/>
    <mergeCell ref="P35:AV35"/>
    <mergeCell ref="P27:AV27"/>
    <mergeCell ref="P28:AV28"/>
    <mergeCell ref="P30:AV30"/>
    <mergeCell ref="C2:N2"/>
    <mergeCell ref="D7:H7"/>
    <mergeCell ref="N7:P7"/>
    <mergeCell ref="D8:H8"/>
    <mergeCell ref="C52:D52"/>
    <mergeCell ref="C55:D55"/>
    <mergeCell ref="C51:D51"/>
    <mergeCell ref="D42:E42"/>
    <mergeCell ref="D9:H9"/>
    <mergeCell ref="C10:E10"/>
    <mergeCell ref="D18:N18"/>
    <mergeCell ref="P18:AV18"/>
    <mergeCell ref="D19:N19"/>
    <mergeCell ref="D23:N23"/>
    <mergeCell ref="D21:N21"/>
    <mergeCell ref="P19:AV19"/>
    <mergeCell ref="P23:AV23"/>
    <mergeCell ref="P21:AV21"/>
    <mergeCell ref="P20:AV20"/>
    <mergeCell ref="P26:AV26"/>
    <mergeCell ref="P24:AV24"/>
    <mergeCell ref="P25:AV25"/>
    <mergeCell ref="P31:AV31"/>
    <mergeCell ref="P32:AV32"/>
    <mergeCell ref="C103:E103"/>
    <mergeCell ref="C69:D69"/>
    <mergeCell ref="C67:D67"/>
    <mergeCell ref="C72:D72"/>
    <mergeCell ref="C73:D73"/>
    <mergeCell ref="D28:N28"/>
    <mergeCell ref="C101:E101"/>
    <mergeCell ref="C99:E99"/>
    <mergeCell ref="C84:D84"/>
    <mergeCell ref="C81:D81"/>
    <mergeCell ref="C58:D58"/>
    <mergeCell ref="C53:D53"/>
    <mergeCell ref="C56:D56"/>
    <mergeCell ref="C48:D48"/>
    <mergeCell ref="D41:E41"/>
    <mergeCell ref="D31:N31"/>
    <mergeCell ref="D34:N34"/>
    <mergeCell ref="D35:N35"/>
    <mergeCell ref="D36:N36"/>
    <mergeCell ref="F102:H102"/>
    <mergeCell ref="C60:D60"/>
    <mergeCell ref="C63:D63"/>
    <mergeCell ref="C64:D64"/>
    <mergeCell ref="C65:D65"/>
  </mergeCells>
  <phoneticPr fontId="4" type="noConversion"/>
  <conditionalFormatting sqref="AW97">
    <cfRule type="cellIs" dxfId="187" priority="49" stopIfTrue="1" operator="greaterThanOrEqual">
      <formula>3.95</formula>
    </cfRule>
    <cfRule type="cellIs" dxfId="186" priority="50" stopIfTrue="1" operator="between">
      <formula>2.05</formula>
      <formula>3.94</formula>
    </cfRule>
    <cfRule type="cellIs" dxfId="185" priority="51" stopIfTrue="1" operator="lessThanOrEqual">
      <formula>2</formula>
    </cfRule>
  </conditionalFormatting>
  <conditionalFormatting sqref="AW48:AW94">
    <cfRule type="cellIs" dxfId="184" priority="46" stopIfTrue="1" operator="greaterThanOrEqual">
      <formula>3.95</formula>
    </cfRule>
    <cfRule type="cellIs" dxfId="183" priority="47" stopIfTrue="1" operator="between">
      <formula>2.05</formula>
      <formula>3.94</formula>
    </cfRule>
    <cfRule type="cellIs" dxfId="182" priority="48" stopIfTrue="1" operator="lessThanOrEqual">
      <formula>2</formula>
    </cfRule>
  </conditionalFormatting>
  <conditionalFormatting sqref="F48:F94">
    <cfRule type="cellIs" dxfId="181" priority="58" stopIfTrue="1" operator="equal">
      <formula>$F$45</formula>
    </cfRule>
    <cfRule type="cellIs" dxfId="180" priority="59" stopIfTrue="1" operator="notEqual">
      <formula>$F$45</formula>
    </cfRule>
  </conditionalFormatting>
  <conditionalFormatting sqref="H48:H94">
    <cfRule type="cellIs" dxfId="179" priority="60" stopIfTrue="1" operator="equal">
      <formula>$H$45</formula>
    </cfRule>
    <cfRule type="cellIs" dxfId="178" priority="61" stopIfTrue="1" operator="notEqual">
      <formula>$H$45</formula>
    </cfRule>
  </conditionalFormatting>
  <conditionalFormatting sqref="J48:J94">
    <cfRule type="cellIs" dxfId="177" priority="62" stopIfTrue="1" operator="equal">
      <formula>$J$45</formula>
    </cfRule>
    <cfRule type="cellIs" dxfId="176" priority="63" stopIfTrue="1" operator="notEqual">
      <formula>$J$45</formula>
    </cfRule>
  </conditionalFormatting>
  <conditionalFormatting sqref="L48:L94">
    <cfRule type="cellIs" dxfId="175" priority="64" stopIfTrue="1" operator="equal">
      <formula>$L$45</formula>
    </cfRule>
    <cfRule type="cellIs" dxfId="174" priority="65" stopIfTrue="1" operator="notEqual">
      <formula>$L$45</formula>
    </cfRule>
  </conditionalFormatting>
  <conditionalFormatting sqref="N48:N94">
    <cfRule type="cellIs" dxfId="173" priority="66" stopIfTrue="1" operator="equal">
      <formula>$N$45</formula>
    </cfRule>
    <cfRule type="cellIs" dxfId="172" priority="67" stopIfTrue="1" operator="notEqual">
      <formula>$N$45</formula>
    </cfRule>
  </conditionalFormatting>
  <conditionalFormatting sqref="P48:P94">
    <cfRule type="cellIs" dxfId="171" priority="68" stopIfTrue="1" operator="notEqual">
      <formula>$P$45</formula>
    </cfRule>
    <cfRule type="cellIs" dxfId="170" priority="69" stopIfTrue="1" operator="equal">
      <formula>$P$45</formula>
    </cfRule>
  </conditionalFormatting>
  <conditionalFormatting sqref="R48:R94">
    <cfRule type="cellIs" dxfId="169" priority="70" stopIfTrue="1" operator="equal">
      <formula>$R$45</formula>
    </cfRule>
    <cfRule type="cellIs" dxfId="168" priority="71" stopIfTrue="1" operator="notEqual">
      <formula>$R$45</formula>
    </cfRule>
  </conditionalFormatting>
  <conditionalFormatting sqref="T48:T94">
    <cfRule type="cellIs" dxfId="167" priority="72" stopIfTrue="1" operator="equal">
      <formula>$T$45</formula>
    </cfRule>
    <cfRule type="cellIs" dxfId="166" priority="73" stopIfTrue="1" operator="notEqual">
      <formula>$T$45</formula>
    </cfRule>
  </conditionalFormatting>
  <conditionalFormatting sqref="V48:V94">
    <cfRule type="cellIs" dxfId="165" priority="74" stopIfTrue="1" operator="equal">
      <formula>$V$45</formula>
    </cfRule>
    <cfRule type="cellIs" dxfId="164" priority="75" stopIfTrue="1" operator="notEqual">
      <formula>$V$45</formula>
    </cfRule>
  </conditionalFormatting>
  <conditionalFormatting sqref="X48:X94">
    <cfRule type="cellIs" dxfId="163" priority="76" stopIfTrue="1" operator="equal">
      <formula>$X$45</formula>
    </cfRule>
    <cfRule type="cellIs" dxfId="162" priority="77" stopIfTrue="1" operator="notEqual">
      <formula>$X$45</formula>
    </cfRule>
  </conditionalFormatting>
  <conditionalFormatting sqref="Z48:Z94">
    <cfRule type="cellIs" dxfId="161" priority="78" stopIfTrue="1" operator="equal">
      <formula>$Z$45</formula>
    </cfRule>
    <cfRule type="cellIs" dxfId="160" priority="79" stopIfTrue="1" operator="notEqual">
      <formula>$Z$45</formula>
    </cfRule>
  </conditionalFormatting>
  <conditionalFormatting sqref="AB48:AB94">
    <cfRule type="cellIs" dxfId="159" priority="80" stopIfTrue="1" operator="equal">
      <formula>$AB$45</formula>
    </cfRule>
    <cfRule type="cellIs" dxfId="158" priority="81" stopIfTrue="1" operator="notEqual">
      <formula>$AB$45</formula>
    </cfRule>
  </conditionalFormatting>
  <conditionalFormatting sqref="AD48:AD94">
    <cfRule type="cellIs" dxfId="157" priority="82" stopIfTrue="1" operator="equal">
      <formula>$AD$45</formula>
    </cfRule>
    <cfRule type="cellIs" dxfId="156" priority="83" stopIfTrue="1" operator="notEqual">
      <formula>$AD$45</formula>
    </cfRule>
  </conditionalFormatting>
  <conditionalFormatting sqref="AF48:AF94">
    <cfRule type="cellIs" dxfId="155" priority="84" stopIfTrue="1" operator="equal">
      <formula>$AF$45</formula>
    </cfRule>
    <cfRule type="cellIs" dxfId="154" priority="85" stopIfTrue="1" operator="notEqual">
      <formula>$AF$45</formula>
    </cfRule>
  </conditionalFormatting>
  <conditionalFormatting sqref="AH48:AH94">
    <cfRule type="cellIs" dxfId="153" priority="86" stopIfTrue="1" operator="equal">
      <formula>$AH$45</formula>
    </cfRule>
    <cfRule type="cellIs" dxfId="152" priority="87" stopIfTrue="1" operator="notEqual">
      <formula>$AH$45</formula>
    </cfRule>
  </conditionalFormatting>
  <conditionalFormatting sqref="AJ48:AJ94">
    <cfRule type="cellIs" dxfId="151" priority="88" stopIfTrue="1" operator="equal">
      <formula>$AJ$45</formula>
    </cfRule>
    <cfRule type="cellIs" dxfId="150" priority="89" stopIfTrue="1" operator="notEqual">
      <formula>$AJ$45</formula>
    </cfRule>
  </conditionalFormatting>
  <conditionalFormatting sqref="AL48:AL94">
    <cfRule type="cellIs" dxfId="149" priority="90" stopIfTrue="1" operator="equal">
      <formula>$AL$45</formula>
    </cfRule>
    <cfRule type="cellIs" dxfId="148" priority="91" stopIfTrue="1" operator="notEqual">
      <formula>$AL$45</formula>
    </cfRule>
  </conditionalFormatting>
  <conditionalFormatting sqref="AN48:AN94">
    <cfRule type="cellIs" dxfId="147" priority="92" stopIfTrue="1" operator="equal">
      <formula>$AN$45</formula>
    </cfRule>
    <cfRule type="cellIs" dxfId="146" priority="93" stopIfTrue="1" operator="notEqual">
      <formula>$AN$45</formula>
    </cfRule>
  </conditionalFormatting>
  <conditionalFormatting sqref="AP48:AP94">
    <cfRule type="cellIs" dxfId="145" priority="94" stopIfTrue="1" operator="equal">
      <formula>$AP$45</formula>
    </cfRule>
    <cfRule type="cellIs" dxfId="144" priority="95" stopIfTrue="1" operator="notEqual">
      <formula>$AP$45</formula>
    </cfRule>
  </conditionalFormatting>
  <conditionalFormatting sqref="AR48:AR94">
    <cfRule type="cellIs" dxfId="143" priority="96" stopIfTrue="1" operator="equal">
      <formula>$AR$45</formula>
    </cfRule>
    <cfRule type="cellIs" dxfId="142" priority="97" stopIfTrue="1" operator="notEqual">
      <formula>$AR$45</formula>
    </cfRule>
  </conditionalFormatting>
  <conditionalFormatting sqref="AV48:AV94">
    <cfRule type="cellIs" dxfId="141" priority="1" stopIfTrue="1" operator="lessThan">
      <formula>13.8</formula>
    </cfRule>
    <cfRule type="cellIs" dxfId="140" priority="2" stopIfTrue="1" operator="greaterThanOrEqual">
      <formula>250</formula>
    </cfRule>
    <cfRule type="cellIs" dxfId="139" priority="3" stopIfTrue="1" operator="lessThan">
      <formula>250</formula>
    </cfRule>
  </conditionalFormatting>
  <dataValidations count="5">
    <dataValidation type="decimal" allowBlank="1" showInputMessage="1" showErrorMessage="1" errorTitle="ERROR" error="Sólo se admiten valores decimales entre 0 y 2. Ingresar valores con coma decimal y no con punto, por ejemplo: 2,5 y no 2.5" sqref="AA48:AA94 Y48:Y94">
      <formula1>0</formula1>
      <formula2>2</formula2>
    </dataValidation>
    <dataValidation type="decimal" allowBlank="1" showInputMessage="1" showErrorMessage="1" errorTitle="ERROR" error="Sólo se admiten valores decimales entre 0 y 3. Ingresar valores con coma decimal y no con punto, por ejemplo: 2,5 y no 2.5" sqref="K48:K94">
      <formula1>0</formula1>
      <formula2>3</formula2>
    </dataValidation>
    <dataValidation type="decimal" allowBlank="1" showInputMessage="1" showErrorMessage="1" errorTitle="ERROR" error="Sólo se admiten valores decimales entre 0 y 2,5._x000a_Ingresar valores con coma decimal y no con punto, por ejemplo: 1,5 y no 1.5" sqref="W48:W94">
      <formula1>0</formula1>
      <formula2>2.5</formula2>
    </dataValidation>
    <dataValidation type="list" allowBlank="1" showInputMessage="1" showErrorMessage="1" errorTitle="Error" error="DIGITAR &quot;p o P&quot; SI ALUMNO SE ENCUENTRA PRESENTE O BIEN &quot;a o A&quot;  SI ESTÁ AUSENTE." sqref="E48:E94">
      <formula1>$BF$14:$BF$15</formula1>
    </dataValidation>
    <dataValidation type="list" allowBlank="1" showInputMessage="1" showErrorMessage="1" errorTitle="ERROR" error="SOLO SE ADMITEN LAS ALTERNATIVAS: A, B, C y D." sqref="F48:F94 AR48:AR94 AP48:AP94 AN48:AN94 AL48:AL94 AJ48:AJ94 AH48:AH94 AF48:AF94 AB48:AB94 AD48:AD94 Z48:Z94 X48:X94 V48:V94 T48:T94 R48:R94 P48:P94 N48:N94 L48:L94 J48:J94 H48:H94">
      <formula1>$J$8:$J$11</formula1>
    </dataValidation>
  </dataValidations>
  <printOptions horizontalCentered="1"/>
  <pageMargins left="0.15748031496062992" right="0.27559055118110237" top="0.19685039370078741" bottom="0.19685039370078741" header="0.15748031496062992" footer="0.27559055118110237"/>
  <pageSetup paperSize="258" scale="55" orientation="landscape" horizontalDpi="300" verticalDpi="300" r:id="rId1"/>
  <headerFooter alignWithMargins="0"/>
  <rowBreaks count="1" manualBreakCount="1">
    <brk id="39" max="72" man="1"/>
  </rowBreaks>
  <colBreaks count="1" manualBreakCount="1">
    <brk id="52" max="102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14"/>
  </sheetPr>
  <dimension ref="A2:BU103"/>
  <sheetViews>
    <sheetView showGridLines="0" topLeftCell="B1" zoomScale="80" zoomScaleNormal="80" zoomScaleSheetLayoutView="39" workbookViewId="0">
      <selection activeCell="F10" sqref="F10:H10"/>
    </sheetView>
  </sheetViews>
  <sheetFormatPr baseColWidth="10" defaultColWidth="9.140625" defaultRowHeight="12.75" customHeight="1" x14ac:dyDescent="0.2"/>
  <cols>
    <col min="1" max="1" width="9.5703125" hidden="1" customWidth="1"/>
    <col min="2" max="2" width="5.5703125" customWidth="1"/>
    <col min="3" max="3" width="9" customWidth="1"/>
    <col min="4" max="4" width="37.28515625" customWidth="1"/>
    <col min="5" max="5" width="15.140625" style="25" customWidth="1"/>
    <col min="6" max="6" width="5.42578125" customWidth="1"/>
    <col min="7" max="7" width="4.7109375" style="34" hidden="1" customWidth="1"/>
    <col min="8" max="8" width="5.42578125" customWidth="1"/>
    <col min="9" max="9" width="4.7109375" hidden="1" customWidth="1"/>
    <col min="10" max="10" width="5.42578125" customWidth="1"/>
    <col min="11" max="11" width="4.7109375" hidden="1" customWidth="1"/>
    <col min="12" max="12" width="5.42578125" customWidth="1"/>
    <col min="13" max="13" width="4.7109375" hidden="1" customWidth="1"/>
    <col min="14" max="14" width="5.42578125" style="25" customWidth="1"/>
    <col min="15" max="15" width="4.7109375" style="25" hidden="1" customWidth="1"/>
    <col min="16" max="16" width="5.42578125" customWidth="1"/>
    <col min="17" max="17" width="4.7109375" hidden="1" customWidth="1"/>
    <col min="18" max="18" width="5.42578125" customWidth="1"/>
    <col min="19" max="19" width="4.7109375" hidden="1" customWidth="1"/>
    <col min="20" max="20" width="5.42578125" customWidth="1"/>
    <col min="21" max="21" width="4.7109375" hidden="1" customWidth="1"/>
    <col min="22" max="22" width="5.42578125" customWidth="1"/>
    <col min="23" max="23" width="4.7109375" hidden="1" customWidth="1"/>
    <col min="24" max="24" width="5.42578125" customWidth="1"/>
    <col min="25" max="25" width="4.7109375" hidden="1" customWidth="1"/>
    <col min="26" max="26" width="5.42578125" customWidth="1"/>
    <col min="27" max="27" width="4.7109375" hidden="1" customWidth="1"/>
    <col min="28" max="28" width="5.42578125" customWidth="1"/>
    <col min="29" max="29" width="4.7109375" hidden="1" customWidth="1"/>
    <col min="30" max="30" width="5.42578125" customWidth="1"/>
    <col min="31" max="31" width="4.7109375" hidden="1" customWidth="1"/>
    <col min="32" max="32" width="5.42578125" style="25" customWidth="1"/>
    <col min="33" max="33" width="4.7109375" hidden="1" customWidth="1"/>
    <col min="34" max="34" width="5.42578125" customWidth="1"/>
    <col min="35" max="35" width="4.7109375" hidden="1" customWidth="1"/>
    <col min="36" max="36" width="4.7109375" customWidth="1"/>
    <col min="37" max="37" width="4.7109375" hidden="1" customWidth="1"/>
    <col min="38" max="38" width="4.7109375" customWidth="1"/>
    <col min="39" max="39" width="4.7109375" hidden="1" customWidth="1"/>
    <col min="40" max="40" width="4.7109375" customWidth="1"/>
    <col min="41" max="41" width="4.7109375" hidden="1" customWidth="1"/>
    <col min="42" max="42" width="4.7109375" customWidth="1"/>
    <col min="43" max="43" width="4.7109375" hidden="1" customWidth="1"/>
    <col min="44" max="44" width="4.7109375" customWidth="1"/>
    <col min="45" max="45" width="4.7109375" hidden="1" customWidth="1"/>
    <col min="46" max="46" width="7.85546875" customWidth="1"/>
    <col min="47" max="47" width="8" customWidth="1"/>
    <col min="48" max="48" width="14.85546875" hidden="1" customWidth="1"/>
    <col min="49" max="49" width="8.140625" customWidth="1"/>
    <col min="50" max="50" width="12" customWidth="1"/>
    <col min="51" max="51" width="0.5703125" style="77" customWidth="1"/>
    <col min="52" max="52" width="14.140625" style="77" customWidth="1"/>
    <col min="53" max="53" width="13.28515625" style="77" customWidth="1"/>
    <col min="54" max="54" width="14.140625" style="77" customWidth="1"/>
    <col min="55" max="57" width="17.42578125" customWidth="1"/>
    <col min="58" max="58" width="13.42578125" customWidth="1"/>
    <col min="59" max="59" width="5.5703125" customWidth="1"/>
    <col min="60" max="62" width="12.140625" customWidth="1"/>
    <col min="66" max="66" width="5.42578125" customWidth="1"/>
    <col min="67" max="69" width="6.140625" customWidth="1"/>
    <col min="70" max="71" width="3.140625" bestFit="1" customWidth="1"/>
    <col min="72" max="72" width="16" customWidth="1"/>
  </cols>
  <sheetData>
    <row r="2" spans="1:58" ht="12.75" customHeight="1" x14ac:dyDescent="0.2">
      <c r="C2" s="236" t="s">
        <v>23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7"/>
    </row>
    <row r="3" spans="1:58" ht="12.75" customHeight="1" x14ac:dyDescent="0.2">
      <c r="C3" s="282" t="s">
        <v>24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"/>
    </row>
    <row r="4" spans="1:58" ht="12.75" customHeight="1" x14ac:dyDescent="0.2">
      <c r="C4" s="1"/>
      <c r="D4" s="1"/>
      <c r="E4" s="1"/>
      <c r="F4" s="1"/>
      <c r="G4" s="31"/>
      <c r="H4" s="1"/>
      <c r="I4" s="1"/>
      <c r="J4" s="1"/>
      <c r="K4" s="1"/>
      <c r="L4" s="1"/>
      <c r="M4" s="1"/>
      <c r="N4" s="1"/>
      <c r="O4" s="1"/>
    </row>
    <row r="5" spans="1:58" ht="12.75" customHeight="1" x14ac:dyDescent="0.2">
      <c r="C5" s="284" t="s">
        <v>96</v>
      </c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1"/>
    </row>
    <row r="6" spans="1:58" ht="12.75" customHeight="1" x14ac:dyDescent="0.2">
      <c r="C6" s="2"/>
      <c r="D6" s="2"/>
      <c r="E6" s="23"/>
      <c r="F6" s="2"/>
      <c r="G6" s="32"/>
      <c r="H6" s="2"/>
      <c r="I6" s="21"/>
      <c r="L6" s="2"/>
      <c r="M6" s="2"/>
      <c r="N6" s="23"/>
      <c r="O6" s="23"/>
      <c r="P6" s="2"/>
      <c r="Q6" s="21"/>
    </row>
    <row r="7" spans="1:58" ht="12.75" customHeight="1" x14ac:dyDescent="0.2">
      <c r="B7" s="3"/>
      <c r="C7" s="4" t="s">
        <v>17</v>
      </c>
      <c r="D7" s="237"/>
      <c r="E7" s="237"/>
      <c r="F7" s="237"/>
      <c r="G7" s="237"/>
      <c r="H7" s="237"/>
      <c r="I7" s="37"/>
      <c r="J7" s="63"/>
      <c r="K7" s="3"/>
      <c r="L7" s="7" t="s">
        <v>22</v>
      </c>
      <c r="M7" s="7"/>
      <c r="N7" s="238"/>
      <c r="O7" s="238"/>
      <c r="P7" s="238"/>
      <c r="Q7" s="39"/>
      <c r="R7" s="21"/>
      <c r="S7" s="21"/>
    </row>
    <row r="8" spans="1:58" ht="12.75" customHeight="1" x14ac:dyDescent="0.2">
      <c r="B8" s="3"/>
      <c r="C8" s="4" t="s">
        <v>1</v>
      </c>
      <c r="D8" s="239" t="s">
        <v>97</v>
      </c>
      <c r="E8" s="239"/>
      <c r="F8" s="239"/>
      <c r="G8" s="239"/>
      <c r="H8" s="239"/>
      <c r="I8" s="54"/>
      <c r="J8" s="83" t="s">
        <v>0</v>
      </c>
      <c r="K8" s="38"/>
      <c r="L8" s="40"/>
      <c r="M8" s="40"/>
      <c r="N8" s="40"/>
      <c r="O8" s="40"/>
      <c r="P8" s="41"/>
      <c r="Q8" s="42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4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</row>
    <row r="9" spans="1:58" ht="12.75" customHeight="1" x14ac:dyDescent="0.2">
      <c r="B9" s="3"/>
      <c r="C9" s="4" t="s">
        <v>6</v>
      </c>
      <c r="D9" s="240"/>
      <c r="E9" s="241"/>
      <c r="F9" s="241"/>
      <c r="G9" s="241"/>
      <c r="H9" s="242"/>
      <c r="I9" s="55"/>
      <c r="J9" s="83" t="s">
        <v>31</v>
      </c>
      <c r="K9" s="38"/>
      <c r="L9" s="44"/>
      <c r="M9" s="44"/>
      <c r="N9" s="44"/>
      <c r="O9" s="44"/>
      <c r="P9" s="45"/>
      <c r="Q9" s="4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4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</row>
    <row r="10" spans="1:58" ht="12.75" customHeight="1" x14ac:dyDescent="0.2">
      <c r="B10" s="3"/>
      <c r="C10" s="243" t="s">
        <v>11</v>
      </c>
      <c r="D10" s="244"/>
      <c r="E10" s="245"/>
      <c r="F10" s="265"/>
      <c r="G10" s="266"/>
      <c r="H10" s="267"/>
      <c r="I10" s="56"/>
      <c r="J10" s="83" t="s">
        <v>32</v>
      </c>
      <c r="K10" s="38"/>
      <c r="L10" s="44"/>
      <c r="M10" s="44"/>
      <c r="N10" s="44"/>
      <c r="O10" s="44"/>
      <c r="P10" s="45"/>
      <c r="Q10" s="45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4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</row>
    <row r="11" spans="1:58" ht="12.75" customHeight="1" x14ac:dyDescent="0.2">
      <c r="B11" s="3"/>
      <c r="C11" s="243" t="s">
        <v>9</v>
      </c>
      <c r="D11" s="244"/>
      <c r="E11" s="245"/>
      <c r="F11" s="268">
        <f>COUNTIF(E48:E94,"=P")</f>
        <v>0</v>
      </c>
      <c r="G11" s="269"/>
      <c r="H11" s="270"/>
      <c r="I11" s="57"/>
      <c r="J11" s="83" t="s">
        <v>33</v>
      </c>
      <c r="K11" s="38"/>
      <c r="L11" s="44"/>
      <c r="M11" s="44"/>
      <c r="N11" s="44"/>
      <c r="O11" s="44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4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78"/>
      <c r="AZ11" s="78"/>
      <c r="BA11" s="78"/>
      <c r="BB11" s="78"/>
    </row>
    <row r="12" spans="1:58" ht="12.75" customHeight="1" x14ac:dyDescent="0.2">
      <c r="B12" s="3"/>
      <c r="C12" s="243" t="s">
        <v>15</v>
      </c>
      <c r="D12" s="244"/>
      <c r="E12" s="245"/>
      <c r="F12" s="268">
        <f>F10-F11</f>
        <v>0</v>
      </c>
      <c r="G12" s="269"/>
      <c r="H12" s="270"/>
      <c r="I12" s="57"/>
      <c r="J12" s="65"/>
      <c r="K12" s="38"/>
      <c r="L12" s="44"/>
      <c r="M12" s="44"/>
      <c r="N12" s="44"/>
      <c r="O12" s="44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4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78"/>
      <c r="AZ12" s="78"/>
      <c r="BA12" s="78"/>
      <c r="BB12" s="78"/>
    </row>
    <row r="13" spans="1:58" ht="12.75" customHeight="1" x14ac:dyDescent="0.2">
      <c r="C13" s="9"/>
      <c r="D13" s="9"/>
      <c r="E13" s="24"/>
      <c r="F13" s="9"/>
      <c r="G13" s="33"/>
      <c r="H13" s="9"/>
      <c r="I13" s="21"/>
      <c r="L13" s="44"/>
      <c r="M13" s="44"/>
      <c r="N13" s="44"/>
      <c r="O13" s="44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4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78"/>
      <c r="AZ13" s="78"/>
      <c r="BA13" s="78"/>
      <c r="BB13" s="78"/>
      <c r="BF13" s="30"/>
    </row>
    <row r="14" spans="1:58" ht="12.75" customHeight="1" x14ac:dyDescent="0.2">
      <c r="BF14" s="58" t="s">
        <v>0</v>
      </c>
    </row>
    <row r="15" spans="1:58" ht="12.75" customHeight="1" x14ac:dyDescent="0.2">
      <c r="B15" s="21"/>
      <c r="C15" s="21"/>
      <c r="D15" s="21"/>
      <c r="BF15" s="58" t="s">
        <v>4</v>
      </c>
    </row>
    <row r="16" spans="1:58" ht="12.75" customHeight="1" x14ac:dyDescent="0.2">
      <c r="A16" s="3"/>
      <c r="B16" s="268" t="s">
        <v>85</v>
      </c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70"/>
      <c r="BF16" s="43"/>
    </row>
    <row r="17" spans="1:54" ht="12.75" customHeight="1" x14ac:dyDescent="0.2">
      <c r="A17" s="3"/>
      <c r="B17" s="10" t="s">
        <v>2</v>
      </c>
      <c r="C17" s="11" t="s">
        <v>14</v>
      </c>
      <c r="D17" s="275" t="s">
        <v>13</v>
      </c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46"/>
      <c r="P17" s="309" t="s">
        <v>29</v>
      </c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1"/>
      <c r="AW17" s="312" t="s">
        <v>34</v>
      </c>
      <c r="AX17" s="312"/>
      <c r="AY17" s="79"/>
      <c r="AZ17" s="79"/>
      <c r="BA17" s="79"/>
      <c r="BB17" s="79"/>
    </row>
    <row r="18" spans="1:54" ht="27" customHeight="1" x14ac:dyDescent="0.2">
      <c r="A18" s="3"/>
      <c r="B18" s="64">
        <v>1</v>
      </c>
      <c r="C18" s="48">
        <v>1</v>
      </c>
      <c r="D18" s="246" t="s">
        <v>44</v>
      </c>
      <c r="E18" s="247"/>
      <c r="F18" s="247"/>
      <c r="G18" s="247"/>
      <c r="H18" s="247"/>
      <c r="I18" s="247"/>
      <c r="J18" s="247"/>
      <c r="K18" s="247"/>
      <c r="L18" s="247"/>
      <c r="M18" s="247"/>
      <c r="N18" s="248"/>
      <c r="O18" s="97"/>
      <c r="P18" s="249" t="s">
        <v>86</v>
      </c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1"/>
      <c r="AW18" s="272" t="s">
        <v>79</v>
      </c>
      <c r="AX18" s="273"/>
      <c r="AY18" s="79"/>
      <c r="AZ18" s="79"/>
      <c r="BA18" s="79"/>
      <c r="BB18" s="79"/>
    </row>
    <row r="19" spans="1:54" ht="24" customHeight="1" x14ac:dyDescent="0.2">
      <c r="A19" s="3"/>
      <c r="B19" s="64">
        <f>B18+1</f>
        <v>2</v>
      </c>
      <c r="C19" s="48">
        <v>1</v>
      </c>
      <c r="D19" s="246" t="s">
        <v>45</v>
      </c>
      <c r="E19" s="247"/>
      <c r="F19" s="247"/>
      <c r="G19" s="247"/>
      <c r="H19" s="247"/>
      <c r="I19" s="247"/>
      <c r="J19" s="247"/>
      <c r="K19" s="247"/>
      <c r="L19" s="247"/>
      <c r="M19" s="247"/>
      <c r="N19" s="248"/>
      <c r="O19" s="98"/>
      <c r="P19" s="249" t="s">
        <v>87</v>
      </c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1"/>
      <c r="AW19" s="274" t="s">
        <v>43</v>
      </c>
      <c r="AX19" s="274"/>
      <c r="AY19" s="79"/>
      <c r="AZ19" s="79"/>
      <c r="BA19" s="79"/>
      <c r="BB19" s="79"/>
    </row>
    <row r="20" spans="1:54" ht="12" customHeight="1" x14ac:dyDescent="0.2">
      <c r="A20" s="3"/>
      <c r="B20" s="64">
        <f t="shared" ref="B20:B37" si="0">B19+1</f>
        <v>3</v>
      </c>
      <c r="C20" s="48">
        <v>1</v>
      </c>
      <c r="D20" s="227" t="s">
        <v>46</v>
      </c>
      <c r="E20" s="228"/>
      <c r="F20" s="228"/>
      <c r="G20" s="228"/>
      <c r="H20" s="228"/>
      <c r="I20" s="228"/>
      <c r="J20" s="228"/>
      <c r="K20" s="228"/>
      <c r="L20" s="228"/>
      <c r="M20" s="228"/>
      <c r="N20" s="229"/>
      <c r="O20" s="98"/>
      <c r="P20" s="255" t="s">
        <v>70</v>
      </c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7"/>
      <c r="AW20" s="274" t="s">
        <v>79</v>
      </c>
      <c r="AX20" s="274"/>
      <c r="AY20" s="79"/>
      <c r="AZ20" s="79"/>
      <c r="BA20" s="79"/>
      <c r="BB20" s="79"/>
    </row>
    <row r="21" spans="1:54" ht="26.25" customHeight="1" x14ac:dyDescent="0.2">
      <c r="A21" s="3"/>
      <c r="B21" s="64">
        <f t="shared" si="0"/>
        <v>4</v>
      </c>
      <c r="C21" s="48">
        <v>1</v>
      </c>
      <c r="D21" s="227" t="s">
        <v>47</v>
      </c>
      <c r="E21" s="228"/>
      <c r="F21" s="228"/>
      <c r="G21" s="228"/>
      <c r="H21" s="228"/>
      <c r="I21" s="228"/>
      <c r="J21" s="228"/>
      <c r="K21" s="228"/>
      <c r="L21" s="228"/>
      <c r="M21" s="228"/>
      <c r="N21" s="229"/>
      <c r="O21" s="99"/>
      <c r="P21" s="249" t="s">
        <v>88</v>
      </c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1"/>
      <c r="AW21" s="274"/>
      <c r="AX21" s="274"/>
      <c r="AY21" s="79"/>
      <c r="AZ21" s="79"/>
      <c r="BA21" s="79"/>
      <c r="BB21" s="79"/>
    </row>
    <row r="22" spans="1:54" x14ac:dyDescent="0.2">
      <c r="A22" s="3"/>
      <c r="B22" s="64">
        <f t="shared" si="0"/>
        <v>5</v>
      </c>
      <c r="C22" s="48">
        <v>1</v>
      </c>
      <c r="D22" s="227" t="s">
        <v>48</v>
      </c>
      <c r="E22" s="228"/>
      <c r="F22" s="228"/>
      <c r="G22" s="228"/>
      <c r="H22" s="228"/>
      <c r="I22" s="228"/>
      <c r="J22" s="228"/>
      <c r="K22" s="228"/>
      <c r="L22" s="228"/>
      <c r="M22" s="228"/>
      <c r="N22" s="229"/>
      <c r="O22" s="97"/>
      <c r="P22" s="249" t="s">
        <v>66</v>
      </c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1"/>
      <c r="AW22" s="276" t="s">
        <v>80</v>
      </c>
      <c r="AX22" s="277"/>
      <c r="AY22" s="79"/>
      <c r="AZ22" s="79"/>
      <c r="BA22" s="79"/>
      <c r="BB22" s="79"/>
    </row>
    <row r="23" spans="1:54" ht="40.5" customHeight="1" x14ac:dyDescent="0.2">
      <c r="A23" s="3"/>
      <c r="B23" s="64">
        <f t="shared" si="0"/>
        <v>6</v>
      </c>
      <c r="C23" s="48">
        <v>1</v>
      </c>
      <c r="D23" s="227" t="s">
        <v>49</v>
      </c>
      <c r="E23" s="228"/>
      <c r="F23" s="228"/>
      <c r="G23" s="228"/>
      <c r="H23" s="228"/>
      <c r="I23" s="228"/>
      <c r="J23" s="228"/>
      <c r="K23" s="228"/>
      <c r="L23" s="228"/>
      <c r="M23" s="228"/>
      <c r="N23" s="229"/>
      <c r="O23" s="99"/>
      <c r="P23" s="252" t="s">
        <v>67</v>
      </c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4"/>
      <c r="AW23" s="278"/>
      <c r="AX23" s="279"/>
      <c r="AY23" s="79"/>
      <c r="AZ23" s="79"/>
      <c r="BA23" s="79"/>
      <c r="BB23" s="79"/>
    </row>
    <row r="24" spans="1:54" ht="26.25" customHeight="1" x14ac:dyDescent="0.2">
      <c r="A24" s="3"/>
      <c r="B24" s="64">
        <f t="shared" si="0"/>
        <v>7</v>
      </c>
      <c r="C24" s="48">
        <v>1</v>
      </c>
      <c r="D24" s="227" t="s">
        <v>50</v>
      </c>
      <c r="E24" s="228"/>
      <c r="F24" s="228"/>
      <c r="G24" s="228"/>
      <c r="H24" s="228"/>
      <c r="I24" s="228"/>
      <c r="J24" s="228"/>
      <c r="K24" s="228"/>
      <c r="L24" s="228"/>
      <c r="M24" s="228"/>
      <c r="N24" s="229"/>
      <c r="O24" s="93"/>
      <c r="P24" s="252" t="s">
        <v>68</v>
      </c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4"/>
      <c r="AW24" s="280" t="s">
        <v>79</v>
      </c>
      <c r="AX24" s="281"/>
      <c r="AY24" s="80"/>
      <c r="AZ24" s="80"/>
      <c r="BA24" s="80"/>
      <c r="BB24" s="80"/>
    </row>
    <row r="25" spans="1:54" ht="39" customHeight="1" x14ac:dyDescent="0.2">
      <c r="A25" s="3"/>
      <c r="B25" s="64">
        <f t="shared" si="0"/>
        <v>8</v>
      </c>
      <c r="C25" s="47">
        <v>1</v>
      </c>
      <c r="D25" s="227" t="s">
        <v>51</v>
      </c>
      <c r="E25" s="228"/>
      <c r="F25" s="228"/>
      <c r="G25" s="228"/>
      <c r="H25" s="228"/>
      <c r="I25" s="228"/>
      <c r="J25" s="228"/>
      <c r="K25" s="228"/>
      <c r="L25" s="228"/>
      <c r="M25" s="228"/>
      <c r="N25" s="229"/>
      <c r="O25" s="93"/>
      <c r="P25" s="252" t="s">
        <v>69</v>
      </c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4"/>
      <c r="AW25" s="272" t="s">
        <v>43</v>
      </c>
      <c r="AX25" s="273"/>
      <c r="AY25" s="80"/>
      <c r="AZ25" s="80"/>
      <c r="BA25" s="80"/>
      <c r="BB25" s="80"/>
    </row>
    <row r="26" spans="1:54" ht="26.25" customHeight="1" x14ac:dyDescent="0.2">
      <c r="A26" s="3"/>
      <c r="B26" s="64">
        <f t="shared" si="0"/>
        <v>9</v>
      </c>
      <c r="C26" s="48">
        <v>1</v>
      </c>
      <c r="D26" s="227" t="s">
        <v>52</v>
      </c>
      <c r="E26" s="228"/>
      <c r="F26" s="228"/>
      <c r="G26" s="228"/>
      <c r="H26" s="228"/>
      <c r="I26" s="228"/>
      <c r="J26" s="228"/>
      <c r="K26" s="228"/>
      <c r="L26" s="228"/>
      <c r="M26" s="228"/>
      <c r="N26" s="229"/>
      <c r="O26" s="98"/>
      <c r="P26" s="258" t="s">
        <v>71</v>
      </c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60"/>
      <c r="AW26" s="278"/>
      <c r="AX26" s="279"/>
      <c r="AY26" s="80"/>
      <c r="AZ26" s="80"/>
      <c r="BA26" s="80"/>
      <c r="BB26" s="80"/>
    </row>
    <row r="27" spans="1:54" ht="66" customHeight="1" x14ac:dyDescent="0.2">
      <c r="A27" s="3"/>
      <c r="B27" s="64">
        <f t="shared" si="0"/>
        <v>10</v>
      </c>
      <c r="C27" s="48">
        <v>1</v>
      </c>
      <c r="D27" s="227" t="s">
        <v>53</v>
      </c>
      <c r="E27" s="228"/>
      <c r="F27" s="228"/>
      <c r="G27" s="228"/>
      <c r="H27" s="228"/>
      <c r="I27" s="228"/>
      <c r="J27" s="228"/>
      <c r="K27" s="228"/>
      <c r="L27" s="228"/>
      <c r="M27" s="228"/>
      <c r="N27" s="229"/>
      <c r="O27" s="98"/>
      <c r="P27" s="258" t="s">
        <v>72</v>
      </c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60"/>
      <c r="AW27" s="274" t="s">
        <v>79</v>
      </c>
      <c r="AX27" s="274"/>
      <c r="AY27" s="80"/>
      <c r="AZ27" s="80"/>
      <c r="BA27" s="80"/>
      <c r="BB27" s="80"/>
    </row>
    <row r="28" spans="1:54" ht="63.75" customHeight="1" x14ac:dyDescent="0.2">
      <c r="A28" s="3"/>
      <c r="B28" s="64">
        <f t="shared" si="0"/>
        <v>11</v>
      </c>
      <c r="C28" s="48">
        <v>1</v>
      </c>
      <c r="D28" s="227" t="s">
        <v>54</v>
      </c>
      <c r="E28" s="228"/>
      <c r="F28" s="228"/>
      <c r="G28" s="228"/>
      <c r="H28" s="228"/>
      <c r="I28" s="228"/>
      <c r="J28" s="228"/>
      <c r="K28" s="228"/>
      <c r="L28" s="228"/>
      <c r="M28" s="228"/>
      <c r="N28" s="229"/>
      <c r="O28" s="99"/>
      <c r="P28" s="258" t="s">
        <v>72</v>
      </c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60"/>
      <c r="AW28" s="274"/>
      <c r="AX28" s="274"/>
      <c r="AY28" s="80"/>
      <c r="AZ28" s="80"/>
      <c r="BA28" s="80"/>
      <c r="BB28" s="80"/>
    </row>
    <row r="29" spans="1:54" ht="24.75" customHeight="1" x14ac:dyDescent="0.2">
      <c r="A29" s="3"/>
      <c r="B29" s="64">
        <f t="shared" si="0"/>
        <v>12</v>
      </c>
      <c r="C29" s="48">
        <v>1</v>
      </c>
      <c r="D29" s="227" t="s">
        <v>55</v>
      </c>
      <c r="E29" s="228"/>
      <c r="F29" s="228"/>
      <c r="G29" s="228"/>
      <c r="H29" s="228"/>
      <c r="I29" s="228"/>
      <c r="J29" s="228"/>
      <c r="K29" s="228"/>
      <c r="L29" s="228"/>
      <c r="M29" s="228"/>
      <c r="N29" s="229"/>
      <c r="O29" s="100"/>
      <c r="P29" s="258" t="s">
        <v>73</v>
      </c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60"/>
      <c r="AW29" s="280" t="s">
        <v>81</v>
      </c>
      <c r="AX29" s="281"/>
      <c r="AY29" s="80"/>
      <c r="AZ29" s="80"/>
      <c r="BA29" s="80"/>
      <c r="BB29" s="80"/>
    </row>
    <row r="30" spans="1:54" ht="63" customHeight="1" x14ac:dyDescent="0.2">
      <c r="A30" s="3"/>
      <c r="B30" s="64">
        <f t="shared" si="0"/>
        <v>13</v>
      </c>
      <c r="C30" s="48">
        <v>1</v>
      </c>
      <c r="D30" s="227" t="s">
        <v>56</v>
      </c>
      <c r="E30" s="228"/>
      <c r="F30" s="228"/>
      <c r="G30" s="228"/>
      <c r="H30" s="228"/>
      <c r="I30" s="228"/>
      <c r="J30" s="228"/>
      <c r="K30" s="228"/>
      <c r="L30" s="228"/>
      <c r="M30" s="228"/>
      <c r="N30" s="229"/>
      <c r="O30" s="101"/>
      <c r="P30" s="258" t="s">
        <v>72</v>
      </c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60"/>
      <c r="AW30" s="280" t="s">
        <v>82</v>
      </c>
      <c r="AX30" s="281"/>
      <c r="AY30" s="49"/>
      <c r="AZ30" s="49"/>
      <c r="BA30" s="49"/>
      <c r="BB30" s="49"/>
    </row>
    <row r="31" spans="1:54" ht="66.75" customHeight="1" x14ac:dyDescent="0.2">
      <c r="A31" s="3"/>
      <c r="B31" s="64">
        <f t="shared" si="0"/>
        <v>14</v>
      </c>
      <c r="C31" s="48">
        <v>1</v>
      </c>
      <c r="D31" s="227" t="s">
        <v>57</v>
      </c>
      <c r="E31" s="228"/>
      <c r="F31" s="228"/>
      <c r="G31" s="228"/>
      <c r="H31" s="228"/>
      <c r="I31" s="228"/>
      <c r="J31" s="228"/>
      <c r="K31" s="228"/>
      <c r="L31" s="228"/>
      <c r="M31" s="228"/>
      <c r="N31" s="229"/>
      <c r="O31" s="101"/>
      <c r="P31" s="258" t="s">
        <v>72</v>
      </c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60"/>
      <c r="AW31" s="272" t="s">
        <v>79</v>
      </c>
      <c r="AX31" s="273"/>
      <c r="AY31" s="49"/>
      <c r="AZ31" s="49"/>
      <c r="BA31" s="49"/>
      <c r="BB31" s="49"/>
    </row>
    <row r="32" spans="1:54" ht="38.25" customHeight="1" x14ac:dyDescent="0.2">
      <c r="A32" s="3"/>
      <c r="B32" s="64">
        <f t="shared" si="0"/>
        <v>15</v>
      </c>
      <c r="C32" s="48">
        <v>1</v>
      </c>
      <c r="D32" s="227" t="s">
        <v>58</v>
      </c>
      <c r="E32" s="228"/>
      <c r="F32" s="228"/>
      <c r="G32" s="228"/>
      <c r="H32" s="228"/>
      <c r="I32" s="228"/>
      <c r="J32" s="228"/>
      <c r="K32" s="228"/>
      <c r="L32" s="228"/>
      <c r="M32" s="228"/>
      <c r="N32" s="229"/>
      <c r="O32" s="101"/>
      <c r="P32" s="261" t="s">
        <v>74</v>
      </c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2"/>
      <c r="AQ32" s="262"/>
      <c r="AR32" s="262"/>
      <c r="AS32" s="262"/>
      <c r="AT32" s="262"/>
      <c r="AU32" s="262"/>
      <c r="AV32" s="263"/>
      <c r="AW32" s="276"/>
      <c r="AX32" s="277"/>
      <c r="AY32" s="49"/>
      <c r="AZ32" s="49"/>
      <c r="BA32" s="49"/>
      <c r="BB32" s="49"/>
    </row>
    <row r="33" spans="1:58" ht="40.5" customHeight="1" x14ac:dyDescent="0.2">
      <c r="A33" s="3"/>
      <c r="B33" s="64">
        <f t="shared" si="0"/>
        <v>16</v>
      </c>
      <c r="C33" s="48">
        <v>1</v>
      </c>
      <c r="D33" s="227" t="s">
        <v>59</v>
      </c>
      <c r="E33" s="228"/>
      <c r="F33" s="228"/>
      <c r="G33" s="228"/>
      <c r="H33" s="228"/>
      <c r="I33" s="228"/>
      <c r="J33" s="228"/>
      <c r="K33" s="228"/>
      <c r="L33" s="228"/>
      <c r="M33" s="228"/>
      <c r="N33" s="229"/>
      <c r="O33" s="93"/>
      <c r="P33" s="261" t="s">
        <v>75</v>
      </c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3"/>
      <c r="AW33" s="278"/>
      <c r="AX33" s="279"/>
      <c r="AY33" s="49"/>
      <c r="AZ33" s="49"/>
      <c r="BA33" s="49"/>
      <c r="BB33" s="49"/>
    </row>
    <row r="34" spans="1:58" ht="42" customHeight="1" x14ac:dyDescent="0.2">
      <c r="A34" s="3"/>
      <c r="B34" s="64">
        <f t="shared" si="0"/>
        <v>17</v>
      </c>
      <c r="C34" s="48">
        <v>1</v>
      </c>
      <c r="D34" s="227" t="s">
        <v>60</v>
      </c>
      <c r="E34" s="228"/>
      <c r="F34" s="228"/>
      <c r="G34" s="228"/>
      <c r="H34" s="228"/>
      <c r="I34" s="228"/>
      <c r="J34" s="228"/>
      <c r="K34" s="228"/>
      <c r="L34" s="228"/>
      <c r="M34" s="228"/>
      <c r="N34" s="229"/>
      <c r="O34" s="93"/>
      <c r="P34" s="261" t="s">
        <v>75</v>
      </c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62"/>
      <c r="AU34" s="262"/>
      <c r="AV34" s="263"/>
      <c r="AW34" s="280" t="s">
        <v>83</v>
      </c>
      <c r="AX34" s="281"/>
      <c r="AY34" s="49"/>
      <c r="AZ34" s="49"/>
      <c r="BA34" s="49"/>
      <c r="BB34" s="49"/>
    </row>
    <row r="35" spans="1:58" ht="27" customHeight="1" x14ac:dyDescent="0.2">
      <c r="A35" s="3"/>
      <c r="B35" s="64">
        <f t="shared" si="0"/>
        <v>18</v>
      </c>
      <c r="C35" s="48">
        <v>1</v>
      </c>
      <c r="D35" s="227" t="s">
        <v>61</v>
      </c>
      <c r="E35" s="228"/>
      <c r="F35" s="228"/>
      <c r="G35" s="228"/>
      <c r="H35" s="228"/>
      <c r="I35" s="228"/>
      <c r="J35" s="228"/>
      <c r="K35" s="228"/>
      <c r="L35" s="228"/>
      <c r="M35" s="228"/>
      <c r="N35" s="229"/>
      <c r="O35" s="93"/>
      <c r="P35" s="261" t="s">
        <v>76</v>
      </c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  <c r="AP35" s="262"/>
      <c r="AQ35" s="262"/>
      <c r="AR35" s="262"/>
      <c r="AS35" s="262"/>
      <c r="AT35" s="262"/>
      <c r="AU35" s="262"/>
      <c r="AV35" s="263"/>
      <c r="AW35" s="280" t="s">
        <v>79</v>
      </c>
      <c r="AX35" s="281"/>
      <c r="AY35" s="49"/>
      <c r="AZ35" s="49"/>
      <c r="BA35" s="49"/>
      <c r="BB35" s="49"/>
    </row>
    <row r="36" spans="1:58" ht="30" customHeight="1" x14ac:dyDescent="0.2">
      <c r="A36" s="3"/>
      <c r="B36" s="64">
        <f t="shared" si="0"/>
        <v>19</v>
      </c>
      <c r="C36" s="48">
        <v>1</v>
      </c>
      <c r="D36" s="232" t="s">
        <v>62</v>
      </c>
      <c r="E36" s="233"/>
      <c r="F36" s="233"/>
      <c r="G36" s="233"/>
      <c r="H36" s="233"/>
      <c r="I36" s="233"/>
      <c r="J36" s="233"/>
      <c r="K36" s="233"/>
      <c r="L36" s="233"/>
      <c r="M36" s="233"/>
      <c r="N36" s="234"/>
      <c r="O36" s="93"/>
      <c r="P36" s="261" t="s">
        <v>77</v>
      </c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3"/>
      <c r="AW36" s="274" t="s">
        <v>43</v>
      </c>
      <c r="AX36" s="274"/>
      <c r="AY36" s="49"/>
      <c r="AZ36" s="49"/>
      <c r="BA36" s="49"/>
      <c r="BB36" s="49"/>
    </row>
    <row r="37" spans="1:58" ht="28.5" customHeight="1" x14ac:dyDescent="0.2">
      <c r="A37" s="3"/>
      <c r="B37" s="64">
        <f t="shared" si="0"/>
        <v>20</v>
      </c>
      <c r="C37" s="48">
        <v>1</v>
      </c>
      <c r="D37" s="227" t="s">
        <v>63</v>
      </c>
      <c r="E37" s="228"/>
      <c r="F37" s="228"/>
      <c r="G37" s="228"/>
      <c r="H37" s="228"/>
      <c r="I37" s="228"/>
      <c r="J37" s="228"/>
      <c r="K37" s="228"/>
      <c r="L37" s="228"/>
      <c r="M37" s="228"/>
      <c r="N37" s="229"/>
      <c r="O37" s="93"/>
      <c r="P37" s="261" t="s">
        <v>78</v>
      </c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2"/>
      <c r="AR37" s="262"/>
      <c r="AS37" s="262"/>
      <c r="AT37" s="262"/>
      <c r="AU37" s="262"/>
      <c r="AV37" s="263"/>
      <c r="AW37" s="280" t="s">
        <v>79</v>
      </c>
      <c r="AX37" s="281"/>
      <c r="AY37" s="49"/>
      <c r="AZ37" s="49"/>
      <c r="BA37" s="49"/>
      <c r="BB37" s="49"/>
    </row>
    <row r="38" spans="1:58" ht="12.75" customHeight="1" x14ac:dyDescent="0.2">
      <c r="A38" s="3"/>
      <c r="B38" s="5" t="s">
        <v>20</v>
      </c>
      <c r="C38" s="5">
        <f>SUM(C18:C37)</f>
        <v>20</v>
      </c>
      <c r="D38" s="12"/>
      <c r="E38" s="24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64"/>
      <c r="AY38" s="264"/>
      <c r="AZ38" s="264"/>
      <c r="BA38" s="264"/>
      <c r="BB38" s="264"/>
      <c r="BC38" s="264"/>
      <c r="BD38" s="264"/>
      <c r="BE38" s="264"/>
      <c r="BF38" s="264"/>
    </row>
    <row r="39" spans="1:58" ht="12.75" customHeight="1" x14ac:dyDescent="0.2">
      <c r="B39" s="9"/>
      <c r="C39" s="9"/>
    </row>
    <row r="40" spans="1:58" ht="12.75" customHeight="1" x14ac:dyDescent="0.2">
      <c r="D40" s="2"/>
      <c r="E40" s="23"/>
      <c r="F40" s="89">
        <v>250</v>
      </c>
      <c r="G40" s="90"/>
      <c r="H40" s="91">
        <f>F40/F42</f>
        <v>20.833333333333332</v>
      </c>
    </row>
    <row r="41" spans="1:58" ht="12.75" customHeight="1" x14ac:dyDescent="0.2">
      <c r="C41" s="3"/>
      <c r="D41" s="230" t="s">
        <v>7</v>
      </c>
      <c r="E41" s="231"/>
      <c r="F41" s="5">
        <f>C38</f>
        <v>20</v>
      </c>
      <c r="G41" s="35"/>
      <c r="H41" s="21"/>
      <c r="I41" s="21"/>
    </row>
    <row r="42" spans="1:58" ht="12.75" customHeight="1" x14ac:dyDescent="0.2">
      <c r="C42" s="3"/>
      <c r="D42" s="230" t="s">
        <v>10</v>
      </c>
      <c r="E42" s="231"/>
      <c r="F42" s="5">
        <f>F41*0.6</f>
        <v>12</v>
      </c>
      <c r="G42" s="35"/>
      <c r="H42" s="21"/>
      <c r="I42" s="21"/>
    </row>
    <row r="43" spans="1:58" ht="12.75" customHeight="1" x14ac:dyDescent="0.2">
      <c r="D43" s="9"/>
      <c r="E43" s="24"/>
      <c r="F43" s="13"/>
      <c r="G43" s="32"/>
      <c r="H43" s="2"/>
      <c r="I43" s="2"/>
      <c r="J43" s="2"/>
      <c r="K43" s="2"/>
      <c r="L43" s="2"/>
      <c r="M43" s="2"/>
      <c r="N43" s="23"/>
      <c r="O43" s="23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3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1"/>
      <c r="AZ43" s="21"/>
      <c r="BA43" s="21"/>
      <c r="BB43" s="21"/>
    </row>
    <row r="44" spans="1:58" ht="12.75" customHeight="1" x14ac:dyDescent="0.2">
      <c r="B44" s="21"/>
      <c r="C44" s="21"/>
      <c r="D44" s="21"/>
      <c r="E44" s="60"/>
      <c r="F44" s="287" t="s">
        <v>21</v>
      </c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7"/>
      <c r="AG44" s="287"/>
      <c r="AH44" s="287"/>
      <c r="AI44" s="287"/>
      <c r="AJ44" s="287"/>
      <c r="AK44" s="287"/>
      <c r="AL44" s="287"/>
      <c r="AM44" s="287"/>
      <c r="AN44" s="287"/>
      <c r="AO44" s="287"/>
      <c r="AP44" s="287"/>
      <c r="AQ44" s="287"/>
      <c r="AR44" s="287"/>
      <c r="AS44" s="287"/>
      <c r="AT44" s="303" t="s">
        <v>26</v>
      </c>
      <c r="AU44" s="303" t="s">
        <v>27</v>
      </c>
      <c r="AV44" s="306" t="s">
        <v>36</v>
      </c>
      <c r="AW44" s="300" t="s">
        <v>18</v>
      </c>
      <c r="AX44" s="297" t="s">
        <v>16</v>
      </c>
      <c r="AY44" s="81"/>
    </row>
    <row r="45" spans="1:58" ht="12.75" hidden="1" customHeight="1" x14ac:dyDescent="0.2">
      <c r="B45" s="21"/>
      <c r="C45" s="21"/>
      <c r="D45" s="21"/>
      <c r="E45" s="61" t="s">
        <v>30</v>
      </c>
      <c r="F45" s="7" t="s">
        <v>33</v>
      </c>
      <c r="G45" s="7"/>
      <c r="H45" s="7" t="s">
        <v>33</v>
      </c>
      <c r="I45" s="7"/>
      <c r="J45" s="7" t="s">
        <v>0</v>
      </c>
      <c r="K45" s="7"/>
      <c r="L45" s="7" t="s">
        <v>31</v>
      </c>
      <c r="M45" s="7"/>
      <c r="N45" s="7" t="s">
        <v>32</v>
      </c>
      <c r="O45" s="7"/>
      <c r="P45" s="7" t="s">
        <v>33</v>
      </c>
      <c r="Q45" s="7"/>
      <c r="R45" s="7" t="s">
        <v>31</v>
      </c>
      <c r="S45" s="7"/>
      <c r="T45" s="7" t="s">
        <v>32</v>
      </c>
      <c r="U45" s="7"/>
      <c r="V45" s="7" t="s">
        <v>31</v>
      </c>
      <c r="W45" s="7"/>
      <c r="X45" s="7" t="s">
        <v>33</v>
      </c>
      <c r="Y45" s="7"/>
      <c r="Z45" s="7" t="s">
        <v>0</v>
      </c>
      <c r="AA45" s="7"/>
      <c r="AB45" s="7" t="s">
        <v>31</v>
      </c>
      <c r="AC45" s="7"/>
      <c r="AD45" s="7" t="s">
        <v>31</v>
      </c>
      <c r="AE45" s="7"/>
      <c r="AF45" s="7" t="s">
        <v>33</v>
      </c>
      <c r="AG45" s="7"/>
      <c r="AH45" s="7" t="s">
        <v>33</v>
      </c>
      <c r="AI45" s="7"/>
      <c r="AJ45" s="7" t="s">
        <v>32</v>
      </c>
      <c r="AK45" s="7"/>
      <c r="AL45" s="7" t="s">
        <v>0</v>
      </c>
      <c r="AM45" s="7"/>
      <c r="AN45" s="7" t="s">
        <v>32</v>
      </c>
      <c r="AO45" s="7"/>
      <c r="AP45" s="7" t="s">
        <v>33</v>
      </c>
      <c r="AQ45" s="7"/>
      <c r="AR45" s="7" t="s">
        <v>31</v>
      </c>
      <c r="AS45" s="7"/>
      <c r="AT45" s="304"/>
      <c r="AU45" s="304"/>
      <c r="AV45" s="307"/>
      <c r="AW45" s="301"/>
      <c r="AX45" s="298"/>
      <c r="AY45" s="81"/>
    </row>
    <row r="46" spans="1:58" ht="12.75" hidden="1" customHeight="1" x14ac:dyDescent="0.2">
      <c r="B46" s="2"/>
      <c r="C46" s="2"/>
      <c r="D46" s="2"/>
      <c r="E46" s="61"/>
      <c r="F46" s="7">
        <v>1</v>
      </c>
      <c r="G46" s="7"/>
      <c r="H46" s="7">
        <v>1</v>
      </c>
      <c r="I46" s="7"/>
      <c r="J46" s="7">
        <v>1</v>
      </c>
      <c r="K46" s="7"/>
      <c r="L46" s="7">
        <v>1</v>
      </c>
      <c r="M46" s="7"/>
      <c r="N46" s="7">
        <v>1</v>
      </c>
      <c r="O46" s="7"/>
      <c r="P46" s="7">
        <v>1</v>
      </c>
      <c r="Q46" s="7"/>
      <c r="R46" s="7">
        <v>1</v>
      </c>
      <c r="S46" s="7"/>
      <c r="T46" s="7">
        <v>1</v>
      </c>
      <c r="U46" s="7"/>
      <c r="V46" s="7">
        <v>1</v>
      </c>
      <c r="W46" s="7"/>
      <c r="X46" s="7">
        <v>1</v>
      </c>
      <c r="Y46" s="7"/>
      <c r="Z46" s="7">
        <v>1</v>
      </c>
      <c r="AA46" s="7"/>
      <c r="AB46" s="7">
        <v>1</v>
      </c>
      <c r="AC46" s="7"/>
      <c r="AD46" s="7">
        <v>1</v>
      </c>
      <c r="AE46" s="7"/>
      <c r="AF46" s="7">
        <v>1</v>
      </c>
      <c r="AG46" s="7"/>
      <c r="AH46" s="7">
        <v>1</v>
      </c>
      <c r="AI46" s="7"/>
      <c r="AJ46" s="7">
        <v>1</v>
      </c>
      <c r="AK46" s="7"/>
      <c r="AL46" s="7">
        <v>1</v>
      </c>
      <c r="AM46" s="7"/>
      <c r="AN46" s="7">
        <v>1</v>
      </c>
      <c r="AO46" s="7"/>
      <c r="AP46" s="7">
        <v>1</v>
      </c>
      <c r="AQ46" s="7"/>
      <c r="AR46" s="7">
        <v>1</v>
      </c>
      <c r="AS46" s="7"/>
      <c r="AT46" s="304"/>
      <c r="AU46" s="304"/>
      <c r="AV46" s="307"/>
      <c r="AW46" s="301"/>
      <c r="AX46" s="298"/>
      <c r="AY46" s="81"/>
    </row>
    <row r="47" spans="1:58" ht="38.25" customHeight="1" x14ac:dyDescent="0.2">
      <c r="A47" s="3"/>
      <c r="B47" s="20" t="s">
        <v>8</v>
      </c>
      <c r="C47" s="288" t="s">
        <v>12</v>
      </c>
      <c r="D47" s="288"/>
      <c r="E47" s="53" t="s">
        <v>25</v>
      </c>
      <c r="F47" s="29">
        <v>1</v>
      </c>
      <c r="G47" s="59"/>
      <c r="H47" s="29">
        <v>2</v>
      </c>
      <c r="I47" s="29"/>
      <c r="J47" s="29">
        <v>3</v>
      </c>
      <c r="K47" s="29"/>
      <c r="L47" s="29">
        <v>4</v>
      </c>
      <c r="M47" s="29"/>
      <c r="N47" s="29">
        <v>5</v>
      </c>
      <c r="O47" s="29"/>
      <c r="P47" s="29">
        <v>6</v>
      </c>
      <c r="Q47" s="29"/>
      <c r="R47" s="29">
        <v>7</v>
      </c>
      <c r="S47" s="29"/>
      <c r="T47" s="29">
        <v>8</v>
      </c>
      <c r="U47" s="29"/>
      <c r="V47" s="29">
        <v>9</v>
      </c>
      <c r="W47" s="29"/>
      <c r="X47" s="29">
        <v>10</v>
      </c>
      <c r="Y47" s="29"/>
      <c r="Z47" s="29">
        <v>11</v>
      </c>
      <c r="AA47" s="29"/>
      <c r="AB47" s="29">
        <v>12</v>
      </c>
      <c r="AC47" s="29"/>
      <c r="AD47" s="29">
        <v>13</v>
      </c>
      <c r="AE47" s="29"/>
      <c r="AF47" s="29">
        <v>14</v>
      </c>
      <c r="AG47" s="29"/>
      <c r="AH47" s="29">
        <v>15</v>
      </c>
      <c r="AI47" s="29"/>
      <c r="AJ47" s="29">
        <v>16</v>
      </c>
      <c r="AK47" s="29"/>
      <c r="AL47" s="29">
        <v>17</v>
      </c>
      <c r="AM47" s="29"/>
      <c r="AN47" s="29">
        <v>18</v>
      </c>
      <c r="AO47" s="29"/>
      <c r="AP47" s="29">
        <v>19</v>
      </c>
      <c r="AQ47" s="29"/>
      <c r="AR47" s="29">
        <v>20</v>
      </c>
      <c r="AS47" s="29"/>
      <c r="AT47" s="305"/>
      <c r="AU47" s="305"/>
      <c r="AV47" s="308"/>
      <c r="AW47" s="302"/>
      <c r="AX47" s="299"/>
      <c r="AY47" s="81"/>
      <c r="AZ47" s="220" t="s">
        <v>93</v>
      </c>
      <c r="BA47" s="220" t="s">
        <v>94</v>
      </c>
      <c r="BB47" s="220" t="s">
        <v>95</v>
      </c>
    </row>
    <row r="48" spans="1:58" ht="12.75" customHeight="1" x14ac:dyDescent="0.2">
      <c r="A48" s="3"/>
      <c r="B48" s="5">
        <v>1</v>
      </c>
      <c r="C48" s="225"/>
      <c r="D48" s="226"/>
      <c r="E48" s="22"/>
      <c r="F48" s="84"/>
      <c r="G48" s="85">
        <f>IF(F48=$F$45,$F$46,0)</f>
        <v>0</v>
      </c>
      <c r="H48" s="84"/>
      <c r="I48" s="85">
        <f>IF(H48=$H$45,$H$46,0)</f>
        <v>0</v>
      </c>
      <c r="J48" s="84"/>
      <c r="K48" s="85">
        <f>IF(J48=$J$45,$J$46,0)</f>
        <v>0</v>
      </c>
      <c r="L48" s="84"/>
      <c r="M48" s="85">
        <f>IF(L48=$L$45,$L$46,0)</f>
        <v>0</v>
      </c>
      <c r="N48" s="84"/>
      <c r="O48" s="85">
        <f>IF(N48=$N$45,$N$46,0)</f>
        <v>0</v>
      </c>
      <c r="P48" s="84"/>
      <c r="Q48" s="85">
        <f>IF(P48=$P$45,$P$46,0)</f>
        <v>0</v>
      </c>
      <c r="R48" s="84"/>
      <c r="S48" s="85">
        <f>IF(R48=$R$45,$R$46,0)</f>
        <v>0</v>
      </c>
      <c r="T48" s="84"/>
      <c r="U48" s="85">
        <f>IF(T48=$T$45,$T$46,0)</f>
        <v>0</v>
      </c>
      <c r="V48" s="84"/>
      <c r="W48" s="85">
        <f>IF(V48=$V$45,$V$46,0)</f>
        <v>0</v>
      </c>
      <c r="X48" s="84"/>
      <c r="Y48" s="85">
        <f>IF(X48=$X$45,$X$46,0)</f>
        <v>0</v>
      </c>
      <c r="Z48" s="84"/>
      <c r="AA48" s="85">
        <f>IF(Z48=$Z$45,$Z$46,0)</f>
        <v>0</v>
      </c>
      <c r="AB48" s="84"/>
      <c r="AC48" s="85">
        <f>IF(AB48=$AB$45,$AB$46,0)</f>
        <v>0</v>
      </c>
      <c r="AD48" s="84"/>
      <c r="AE48" s="85">
        <f>IF(AD48=$AD$45,$AD$46,0)</f>
        <v>0</v>
      </c>
      <c r="AF48" s="84"/>
      <c r="AG48" s="85">
        <f>IF(AF48=$AF$45,$AF$46,0)</f>
        <v>0</v>
      </c>
      <c r="AH48" s="84"/>
      <c r="AI48" s="85">
        <f>IF(AH48=$AH$45,$AH$46,0)</f>
        <v>0</v>
      </c>
      <c r="AJ48" s="84"/>
      <c r="AK48" s="85">
        <f>IF(AJ48=$AJ$45,$AJ$46,0)</f>
        <v>0</v>
      </c>
      <c r="AL48" s="84"/>
      <c r="AM48" s="85">
        <f>IF(AL48=$AL$45,$AL$46,0)</f>
        <v>0</v>
      </c>
      <c r="AN48" s="84"/>
      <c r="AO48" s="85">
        <f>IF(AN48=$AN$45,$AN$46,0)</f>
        <v>0</v>
      </c>
      <c r="AP48" s="84"/>
      <c r="AQ48" s="85">
        <f>IF(AP48=$AP$45,$AP$46,0)</f>
        <v>0</v>
      </c>
      <c r="AR48" s="84"/>
      <c r="AS48" s="85">
        <f t="shared" ref="AS48:AS90" si="1">IF(AR48=$AR$45,$AR$46,0)</f>
        <v>0</v>
      </c>
      <c r="AT48" s="5">
        <f>IF((E48="P"),SUM(F48:AS48),0)</f>
        <v>0</v>
      </c>
      <c r="AU48" s="14">
        <f t="shared" ref="AU48:AU94" si="2">(AT48*100)/F$41</f>
        <v>0</v>
      </c>
      <c r="AV48" s="88">
        <f>AT48*$H$40</f>
        <v>0</v>
      </c>
      <c r="AW48" s="15">
        <f>IF(AT48&gt;=F$42,0.375*AT48-0.5,0.1666667*AT48+2)</f>
        <v>2</v>
      </c>
      <c r="AX48" s="5">
        <f>IF($E$48:$E$94="P",IF(AND((AU48&lt;50),(AU48&gt;=0)),"INICIAL",IF(AND((AU48&lt;80),(AU48&gt;49)),"INTERMEDIO",IF(AND((AU48&lt;=100),(AU48&gt;79)),"AVANZADO"))),0)</f>
        <v>0</v>
      </c>
      <c r="AY48" s="76"/>
      <c r="AZ48" s="220">
        <f>IF((E48="P"),ROUND(AW48-$AW$97,2),0)</f>
        <v>0</v>
      </c>
      <c r="BA48" s="220">
        <f>IF((E48="P"),ROUND(POWER(AZ48,2),3),0)</f>
        <v>0</v>
      </c>
      <c r="BB48" s="220">
        <f>SUM(BA48:BA94)</f>
        <v>0</v>
      </c>
    </row>
    <row r="49" spans="1:73" ht="12.75" customHeight="1" x14ac:dyDescent="0.2">
      <c r="A49" s="3"/>
      <c r="B49" s="5">
        <v>2</v>
      </c>
      <c r="C49" s="225"/>
      <c r="D49" s="226"/>
      <c r="E49" s="22"/>
      <c r="F49" s="84"/>
      <c r="G49" s="85">
        <f t="shared" ref="G49:G68" si="3">IF(F49=$F$45,$F$46,0)</f>
        <v>0</v>
      </c>
      <c r="H49" s="84"/>
      <c r="I49" s="85">
        <f t="shared" ref="I49:I68" si="4">IF(H49=$H$45,$H$46,0)</f>
        <v>0</v>
      </c>
      <c r="J49" s="84"/>
      <c r="K49" s="85">
        <f t="shared" ref="K49:K68" si="5">IF(J49=$J$45,$J$46,0)</f>
        <v>0</v>
      </c>
      <c r="L49" s="84"/>
      <c r="M49" s="85">
        <f t="shared" ref="M49:M68" si="6">IF(L49=$L$45,$L$46,0)</f>
        <v>0</v>
      </c>
      <c r="N49" s="84"/>
      <c r="O49" s="85">
        <f t="shared" ref="O49:O68" si="7">IF(N49=$N$45,$N$46,0)</f>
        <v>0</v>
      </c>
      <c r="P49" s="84"/>
      <c r="Q49" s="85">
        <f t="shared" ref="Q49:Q68" si="8">IF(P49=$P$45,$P$46,0)</f>
        <v>0</v>
      </c>
      <c r="R49" s="84"/>
      <c r="S49" s="85">
        <f t="shared" ref="S49:S68" si="9">IF(R49=$R$45,$R$46,0)</f>
        <v>0</v>
      </c>
      <c r="T49" s="84"/>
      <c r="U49" s="85">
        <f t="shared" ref="U49:U68" si="10">IF(T49=$T$45,$T$46,0)</f>
        <v>0</v>
      </c>
      <c r="V49" s="84"/>
      <c r="W49" s="85">
        <f t="shared" ref="W49:W68" si="11">IF(V49=$V$45,$V$46,0)</f>
        <v>0</v>
      </c>
      <c r="X49" s="84"/>
      <c r="Y49" s="85">
        <f t="shared" ref="Y49:Y68" si="12">IF(X49=$X$45,$X$46,0)</f>
        <v>0</v>
      </c>
      <c r="Z49" s="84"/>
      <c r="AA49" s="85">
        <f t="shared" ref="AA49:AA68" si="13">IF(Z49=$Z$45,$Z$46,0)</f>
        <v>0</v>
      </c>
      <c r="AB49" s="84"/>
      <c r="AC49" s="85">
        <f t="shared" ref="AC49:AC68" si="14">IF(AB49=$AB$45,$AB$46,0)</f>
        <v>0</v>
      </c>
      <c r="AD49" s="84"/>
      <c r="AE49" s="85">
        <f t="shared" ref="AE49:AE68" si="15">IF(AD49=$AD$45,$AD$46,0)</f>
        <v>0</v>
      </c>
      <c r="AF49" s="84"/>
      <c r="AG49" s="85">
        <f t="shared" ref="AG49:AG68" si="16">IF(AF49=$AF$45,$AF$46,0)</f>
        <v>0</v>
      </c>
      <c r="AH49" s="84"/>
      <c r="AI49" s="85">
        <f t="shared" ref="AI49:AI68" si="17">IF(AH49=$AH$45,$AH$46,0)</f>
        <v>0</v>
      </c>
      <c r="AJ49" s="84"/>
      <c r="AK49" s="85">
        <f t="shared" ref="AK49:AK68" si="18">IF(AJ49=$AJ$45,$AJ$46,0)</f>
        <v>0</v>
      </c>
      <c r="AL49" s="84"/>
      <c r="AM49" s="85">
        <f t="shared" ref="AM49:AM68" si="19">IF(AL49=$AL$45,$AL$46,0)</f>
        <v>0</v>
      </c>
      <c r="AN49" s="84"/>
      <c r="AO49" s="85">
        <f t="shared" ref="AO49:AO68" si="20">IF(AN49=$AN$45,$AN$46,0)</f>
        <v>0</v>
      </c>
      <c r="AP49" s="84"/>
      <c r="AQ49" s="85">
        <f t="shared" ref="AQ49:AQ68" si="21">IF(AP49=$AP$45,$AP$46,0)</f>
        <v>0</v>
      </c>
      <c r="AR49" s="84"/>
      <c r="AS49" s="85">
        <f t="shared" si="1"/>
        <v>0</v>
      </c>
      <c r="AT49" s="5">
        <f t="shared" ref="AT49:AT94" si="22">IF((E49="P"),SUM(F49:AS49),0)</f>
        <v>0</v>
      </c>
      <c r="AU49" s="14">
        <f t="shared" si="2"/>
        <v>0</v>
      </c>
      <c r="AV49" s="87">
        <f t="shared" ref="AV49:AV94" si="23">AT49*$H$40</f>
        <v>0</v>
      </c>
      <c r="AW49" s="15">
        <f t="shared" ref="AW49:AW94" si="24">IF(AT49&gt;=F$42,0.375*AT49-0.5,0.1666667*AT49+2)</f>
        <v>2</v>
      </c>
      <c r="AX49" s="5">
        <f t="shared" ref="AX49:AX94" si="25">IF($E$48:$E$94="P",IF(AND((AU49&lt;50),(AU49&gt;=0)),"INICIAL",IF(AND((AU49&lt;80),(AU49&gt;49)),"INTERMEDIO",IF(AND((AU49&lt;=100),(AU49&gt;79)),"AVANZADO"))),0)</f>
        <v>0</v>
      </c>
      <c r="AY49" s="76"/>
      <c r="AZ49" s="220">
        <f t="shared" ref="AZ49:AZ94" si="26">IF((E49="P"),ROUND(AW49-$AW$97,2),0)</f>
        <v>0</v>
      </c>
      <c r="BA49" s="220">
        <f t="shared" ref="BA49:BA94" si="27">IF((E49="P"),ROUND(POWER(AZ49,2),3),0)</f>
        <v>0</v>
      </c>
      <c r="BB49" s="220">
        <f>COUNTIF(E48:E94,"=P")</f>
        <v>0</v>
      </c>
    </row>
    <row r="50" spans="1:73" ht="12.75" customHeight="1" x14ac:dyDescent="0.2">
      <c r="A50" s="3"/>
      <c r="B50" s="5">
        <v>3</v>
      </c>
      <c r="C50" s="225"/>
      <c r="D50" s="226"/>
      <c r="E50" s="22"/>
      <c r="F50" s="84"/>
      <c r="G50" s="85">
        <f t="shared" si="3"/>
        <v>0</v>
      </c>
      <c r="H50" s="84"/>
      <c r="I50" s="85">
        <f t="shared" si="4"/>
        <v>0</v>
      </c>
      <c r="J50" s="84"/>
      <c r="K50" s="85">
        <f t="shared" si="5"/>
        <v>0</v>
      </c>
      <c r="L50" s="84"/>
      <c r="M50" s="85">
        <f t="shared" si="6"/>
        <v>0</v>
      </c>
      <c r="N50" s="84"/>
      <c r="O50" s="85">
        <f t="shared" si="7"/>
        <v>0</v>
      </c>
      <c r="P50" s="84"/>
      <c r="Q50" s="85">
        <f t="shared" si="8"/>
        <v>0</v>
      </c>
      <c r="R50" s="84"/>
      <c r="S50" s="85">
        <f t="shared" si="9"/>
        <v>0</v>
      </c>
      <c r="T50" s="84"/>
      <c r="U50" s="85">
        <f t="shared" si="10"/>
        <v>0</v>
      </c>
      <c r="V50" s="84"/>
      <c r="W50" s="85">
        <f t="shared" si="11"/>
        <v>0</v>
      </c>
      <c r="X50" s="84"/>
      <c r="Y50" s="85">
        <f t="shared" si="12"/>
        <v>0</v>
      </c>
      <c r="Z50" s="84"/>
      <c r="AA50" s="85">
        <f t="shared" si="13"/>
        <v>0</v>
      </c>
      <c r="AB50" s="84"/>
      <c r="AC50" s="85">
        <f t="shared" si="14"/>
        <v>0</v>
      </c>
      <c r="AD50" s="84"/>
      <c r="AE50" s="85">
        <f t="shared" si="15"/>
        <v>0</v>
      </c>
      <c r="AF50" s="84"/>
      <c r="AG50" s="85">
        <f t="shared" si="16"/>
        <v>0</v>
      </c>
      <c r="AH50" s="84"/>
      <c r="AI50" s="85">
        <f t="shared" si="17"/>
        <v>0</v>
      </c>
      <c r="AJ50" s="84"/>
      <c r="AK50" s="85">
        <f t="shared" si="18"/>
        <v>0</v>
      </c>
      <c r="AL50" s="84"/>
      <c r="AM50" s="85">
        <f t="shared" si="19"/>
        <v>0</v>
      </c>
      <c r="AN50" s="84"/>
      <c r="AO50" s="85">
        <f t="shared" si="20"/>
        <v>0</v>
      </c>
      <c r="AP50" s="84"/>
      <c r="AQ50" s="85">
        <f t="shared" si="21"/>
        <v>0</v>
      </c>
      <c r="AR50" s="84"/>
      <c r="AS50" s="85">
        <f t="shared" si="1"/>
        <v>0</v>
      </c>
      <c r="AT50" s="5">
        <f t="shared" si="22"/>
        <v>0</v>
      </c>
      <c r="AU50" s="14">
        <f t="shared" si="2"/>
        <v>0</v>
      </c>
      <c r="AV50" s="87">
        <f t="shared" si="23"/>
        <v>0</v>
      </c>
      <c r="AW50" s="15">
        <f t="shared" si="24"/>
        <v>2</v>
      </c>
      <c r="AX50" s="5">
        <f t="shared" si="25"/>
        <v>0</v>
      </c>
      <c r="AY50" s="76"/>
      <c r="AZ50" s="220">
        <f t="shared" si="26"/>
        <v>0</v>
      </c>
      <c r="BA50" s="220">
        <f t="shared" si="27"/>
        <v>0</v>
      </c>
      <c r="BB50" s="221"/>
    </row>
    <row r="51" spans="1:73" ht="12.75" customHeight="1" x14ac:dyDescent="0.2">
      <c r="A51" s="3"/>
      <c r="B51" s="5">
        <f t="shared" ref="B51:B93" si="28">B50+1</f>
        <v>4</v>
      </c>
      <c r="C51" s="225"/>
      <c r="D51" s="226"/>
      <c r="E51" s="22"/>
      <c r="F51" s="84"/>
      <c r="G51" s="85">
        <f t="shared" si="3"/>
        <v>0</v>
      </c>
      <c r="H51" s="84"/>
      <c r="I51" s="85">
        <f t="shared" si="4"/>
        <v>0</v>
      </c>
      <c r="J51" s="84"/>
      <c r="K51" s="85">
        <f t="shared" si="5"/>
        <v>0</v>
      </c>
      <c r="L51" s="84"/>
      <c r="M51" s="85">
        <f t="shared" si="6"/>
        <v>0</v>
      </c>
      <c r="N51" s="84"/>
      <c r="O51" s="85">
        <f t="shared" si="7"/>
        <v>0</v>
      </c>
      <c r="P51" s="84"/>
      <c r="Q51" s="85">
        <f t="shared" si="8"/>
        <v>0</v>
      </c>
      <c r="R51" s="84"/>
      <c r="S51" s="85">
        <f t="shared" si="9"/>
        <v>0</v>
      </c>
      <c r="T51" s="84"/>
      <c r="U51" s="85">
        <f t="shared" si="10"/>
        <v>0</v>
      </c>
      <c r="V51" s="84"/>
      <c r="W51" s="85">
        <f t="shared" si="11"/>
        <v>0</v>
      </c>
      <c r="X51" s="84"/>
      <c r="Y51" s="85">
        <f t="shared" si="12"/>
        <v>0</v>
      </c>
      <c r="Z51" s="84"/>
      <c r="AA51" s="85">
        <f t="shared" si="13"/>
        <v>0</v>
      </c>
      <c r="AB51" s="84"/>
      <c r="AC51" s="85">
        <f t="shared" si="14"/>
        <v>0</v>
      </c>
      <c r="AD51" s="84"/>
      <c r="AE51" s="85">
        <f t="shared" si="15"/>
        <v>0</v>
      </c>
      <c r="AF51" s="84"/>
      <c r="AG51" s="85">
        <f t="shared" si="16"/>
        <v>0</v>
      </c>
      <c r="AH51" s="84"/>
      <c r="AI51" s="85">
        <f t="shared" si="17"/>
        <v>0</v>
      </c>
      <c r="AJ51" s="84"/>
      <c r="AK51" s="85">
        <f t="shared" si="18"/>
        <v>0</v>
      </c>
      <c r="AL51" s="84"/>
      <c r="AM51" s="85">
        <f t="shared" si="19"/>
        <v>0</v>
      </c>
      <c r="AN51" s="84"/>
      <c r="AO51" s="85">
        <f t="shared" si="20"/>
        <v>0</v>
      </c>
      <c r="AP51" s="84"/>
      <c r="AQ51" s="85">
        <f t="shared" si="21"/>
        <v>0</v>
      </c>
      <c r="AR51" s="84"/>
      <c r="AS51" s="85">
        <f t="shared" si="1"/>
        <v>0</v>
      </c>
      <c r="AT51" s="5">
        <f t="shared" si="22"/>
        <v>0</v>
      </c>
      <c r="AU51" s="14">
        <f t="shared" si="2"/>
        <v>0</v>
      </c>
      <c r="AV51" s="87">
        <f t="shared" si="23"/>
        <v>0</v>
      </c>
      <c r="AW51" s="15">
        <f t="shared" si="24"/>
        <v>2</v>
      </c>
      <c r="AX51" s="5">
        <f t="shared" si="25"/>
        <v>0</v>
      </c>
      <c r="AY51" s="76"/>
      <c r="AZ51" s="220">
        <f t="shared" si="26"/>
        <v>0</v>
      </c>
      <c r="BA51" s="220">
        <f t="shared" si="27"/>
        <v>0</v>
      </c>
      <c r="BB51" s="221"/>
    </row>
    <row r="52" spans="1:73" ht="12.75" customHeight="1" x14ac:dyDescent="0.2">
      <c r="A52" s="3"/>
      <c r="B52" s="5">
        <f t="shared" si="28"/>
        <v>5</v>
      </c>
      <c r="C52" s="225"/>
      <c r="D52" s="226"/>
      <c r="E52" s="22"/>
      <c r="F52" s="84"/>
      <c r="G52" s="85">
        <f t="shared" si="3"/>
        <v>0</v>
      </c>
      <c r="H52" s="84"/>
      <c r="I52" s="85">
        <f t="shared" si="4"/>
        <v>0</v>
      </c>
      <c r="J52" s="84"/>
      <c r="K52" s="85">
        <f t="shared" si="5"/>
        <v>0</v>
      </c>
      <c r="L52" s="84"/>
      <c r="M52" s="85">
        <f t="shared" si="6"/>
        <v>0</v>
      </c>
      <c r="N52" s="84"/>
      <c r="O52" s="85">
        <f t="shared" si="7"/>
        <v>0</v>
      </c>
      <c r="P52" s="84"/>
      <c r="Q52" s="85">
        <f t="shared" si="8"/>
        <v>0</v>
      </c>
      <c r="R52" s="84"/>
      <c r="S52" s="85">
        <f t="shared" si="9"/>
        <v>0</v>
      </c>
      <c r="T52" s="84"/>
      <c r="U52" s="85">
        <f t="shared" si="10"/>
        <v>0</v>
      </c>
      <c r="V52" s="84"/>
      <c r="W52" s="85">
        <f t="shared" si="11"/>
        <v>0</v>
      </c>
      <c r="X52" s="84"/>
      <c r="Y52" s="85">
        <f t="shared" si="12"/>
        <v>0</v>
      </c>
      <c r="Z52" s="84"/>
      <c r="AA52" s="85">
        <f t="shared" si="13"/>
        <v>0</v>
      </c>
      <c r="AB52" s="84"/>
      <c r="AC52" s="85">
        <f t="shared" si="14"/>
        <v>0</v>
      </c>
      <c r="AD52" s="84"/>
      <c r="AE52" s="85">
        <f t="shared" si="15"/>
        <v>0</v>
      </c>
      <c r="AF52" s="84"/>
      <c r="AG52" s="85">
        <f t="shared" si="16"/>
        <v>0</v>
      </c>
      <c r="AH52" s="84"/>
      <c r="AI52" s="85">
        <f t="shared" si="17"/>
        <v>0</v>
      </c>
      <c r="AJ52" s="84"/>
      <c r="AK52" s="85">
        <f t="shared" si="18"/>
        <v>0</v>
      </c>
      <c r="AL52" s="84"/>
      <c r="AM52" s="85">
        <f t="shared" si="19"/>
        <v>0</v>
      </c>
      <c r="AN52" s="84"/>
      <c r="AO52" s="85">
        <f t="shared" si="20"/>
        <v>0</v>
      </c>
      <c r="AP52" s="84"/>
      <c r="AQ52" s="85">
        <f t="shared" si="21"/>
        <v>0</v>
      </c>
      <c r="AR52" s="84"/>
      <c r="AS52" s="85">
        <f t="shared" si="1"/>
        <v>0</v>
      </c>
      <c r="AT52" s="5">
        <f t="shared" si="22"/>
        <v>0</v>
      </c>
      <c r="AU52" s="14">
        <f t="shared" si="2"/>
        <v>0</v>
      </c>
      <c r="AV52" s="87">
        <f t="shared" si="23"/>
        <v>0</v>
      </c>
      <c r="AW52" s="15">
        <f t="shared" si="24"/>
        <v>2</v>
      </c>
      <c r="AX52" s="5">
        <f t="shared" si="25"/>
        <v>0</v>
      </c>
      <c r="AY52" s="76"/>
      <c r="AZ52" s="220">
        <f t="shared" si="26"/>
        <v>0</v>
      </c>
      <c r="BA52" s="220">
        <f t="shared" si="27"/>
        <v>0</v>
      </c>
      <c r="BB52" s="221"/>
    </row>
    <row r="53" spans="1:73" ht="12.75" customHeight="1" x14ac:dyDescent="0.2">
      <c r="A53" s="3"/>
      <c r="B53" s="5">
        <f t="shared" si="28"/>
        <v>6</v>
      </c>
      <c r="C53" s="225"/>
      <c r="D53" s="226"/>
      <c r="E53" s="22"/>
      <c r="F53" s="84"/>
      <c r="G53" s="85">
        <f t="shared" si="3"/>
        <v>0</v>
      </c>
      <c r="H53" s="84"/>
      <c r="I53" s="85">
        <f t="shared" si="4"/>
        <v>0</v>
      </c>
      <c r="J53" s="84"/>
      <c r="K53" s="85">
        <f t="shared" si="5"/>
        <v>0</v>
      </c>
      <c r="L53" s="84"/>
      <c r="M53" s="85">
        <f t="shared" si="6"/>
        <v>0</v>
      </c>
      <c r="N53" s="84"/>
      <c r="O53" s="85">
        <f t="shared" si="7"/>
        <v>0</v>
      </c>
      <c r="P53" s="84"/>
      <c r="Q53" s="85">
        <f t="shared" si="8"/>
        <v>0</v>
      </c>
      <c r="R53" s="84"/>
      <c r="S53" s="85">
        <f t="shared" si="9"/>
        <v>0</v>
      </c>
      <c r="T53" s="84"/>
      <c r="U53" s="85">
        <f t="shared" si="10"/>
        <v>0</v>
      </c>
      <c r="V53" s="84"/>
      <c r="W53" s="85">
        <f t="shared" si="11"/>
        <v>0</v>
      </c>
      <c r="X53" s="84"/>
      <c r="Y53" s="85">
        <f t="shared" si="12"/>
        <v>0</v>
      </c>
      <c r="Z53" s="84"/>
      <c r="AA53" s="85">
        <f t="shared" si="13"/>
        <v>0</v>
      </c>
      <c r="AB53" s="84"/>
      <c r="AC53" s="85">
        <f t="shared" si="14"/>
        <v>0</v>
      </c>
      <c r="AD53" s="84"/>
      <c r="AE53" s="85">
        <f t="shared" si="15"/>
        <v>0</v>
      </c>
      <c r="AF53" s="84"/>
      <c r="AG53" s="85">
        <f t="shared" si="16"/>
        <v>0</v>
      </c>
      <c r="AH53" s="84"/>
      <c r="AI53" s="85">
        <f t="shared" si="17"/>
        <v>0</v>
      </c>
      <c r="AJ53" s="84"/>
      <c r="AK53" s="85">
        <f t="shared" si="18"/>
        <v>0</v>
      </c>
      <c r="AL53" s="84"/>
      <c r="AM53" s="85">
        <f t="shared" si="19"/>
        <v>0</v>
      </c>
      <c r="AN53" s="84"/>
      <c r="AO53" s="85">
        <f t="shared" si="20"/>
        <v>0</v>
      </c>
      <c r="AP53" s="84"/>
      <c r="AQ53" s="85">
        <f t="shared" si="21"/>
        <v>0</v>
      </c>
      <c r="AR53" s="84"/>
      <c r="AS53" s="85">
        <f t="shared" si="1"/>
        <v>0</v>
      </c>
      <c r="AT53" s="5">
        <f t="shared" si="22"/>
        <v>0</v>
      </c>
      <c r="AU53" s="14">
        <f t="shared" si="2"/>
        <v>0</v>
      </c>
      <c r="AV53" s="87">
        <f t="shared" si="23"/>
        <v>0</v>
      </c>
      <c r="AW53" s="15">
        <f t="shared" si="24"/>
        <v>2</v>
      </c>
      <c r="AX53" s="5">
        <f t="shared" si="25"/>
        <v>0</v>
      </c>
      <c r="AY53" s="76"/>
      <c r="AZ53" s="220">
        <f t="shared" si="26"/>
        <v>0</v>
      </c>
      <c r="BA53" s="220">
        <f t="shared" si="27"/>
        <v>0</v>
      </c>
      <c r="BB53" s="221"/>
    </row>
    <row r="54" spans="1:73" ht="12.75" customHeight="1" x14ac:dyDescent="0.2">
      <c r="A54" s="3"/>
      <c r="B54" s="5">
        <f t="shared" si="28"/>
        <v>7</v>
      </c>
      <c r="C54" s="225"/>
      <c r="D54" s="226"/>
      <c r="E54" s="22"/>
      <c r="F54" s="84"/>
      <c r="G54" s="85">
        <f t="shared" si="3"/>
        <v>0</v>
      </c>
      <c r="H54" s="84"/>
      <c r="I54" s="85">
        <f t="shared" si="4"/>
        <v>0</v>
      </c>
      <c r="J54" s="84"/>
      <c r="K54" s="85">
        <f t="shared" si="5"/>
        <v>0</v>
      </c>
      <c r="L54" s="84"/>
      <c r="M54" s="85">
        <f t="shared" si="6"/>
        <v>0</v>
      </c>
      <c r="N54" s="84"/>
      <c r="O54" s="85">
        <f t="shared" si="7"/>
        <v>0</v>
      </c>
      <c r="P54" s="84"/>
      <c r="Q54" s="85">
        <f t="shared" si="8"/>
        <v>0</v>
      </c>
      <c r="R54" s="84"/>
      <c r="S54" s="85">
        <f t="shared" si="9"/>
        <v>0</v>
      </c>
      <c r="T54" s="84"/>
      <c r="U54" s="85">
        <f t="shared" si="10"/>
        <v>0</v>
      </c>
      <c r="V54" s="84"/>
      <c r="W54" s="85">
        <f t="shared" si="11"/>
        <v>0</v>
      </c>
      <c r="X54" s="84"/>
      <c r="Y54" s="85">
        <f t="shared" si="12"/>
        <v>0</v>
      </c>
      <c r="Z54" s="84"/>
      <c r="AA54" s="85">
        <f t="shared" si="13"/>
        <v>0</v>
      </c>
      <c r="AB54" s="84"/>
      <c r="AC54" s="85">
        <f t="shared" si="14"/>
        <v>0</v>
      </c>
      <c r="AD54" s="84"/>
      <c r="AE54" s="85">
        <f t="shared" si="15"/>
        <v>0</v>
      </c>
      <c r="AF54" s="84"/>
      <c r="AG54" s="85">
        <f t="shared" si="16"/>
        <v>0</v>
      </c>
      <c r="AH54" s="84"/>
      <c r="AI54" s="85">
        <f t="shared" si="17"/>
        <v>0</v>
      </c>
      <c r="AJ54" s="84"/>
      <c r="AK54" s="85">
        <f t="shared" si="18"/>
        <v>0</v>
      </c>
      <c r="AL54" s="84"/>
      <c r="AM54" s="85">
        <f t="shared" si="19"/>
        <v>0</v>
      </c>
      <c r="AN54" s="84"/>
      <c r="AO54" s="85">
        <f t="shared" si="20"/>
        <v>0</v>
      </c>
      <c r="AP54" s="84"/>
      <c r="AQ54" s="85">
        <f t="shared" si="21"/>
        <v>0</v>
      </c>
      <c r="AR54" s="84"/>
      <c r="AS54" s="85">
        <f t="shared" si="1"/>
        <v>0</v>
      </c>
      <c r="AT54" s="5">
        <f t="shared" si="22"/>
        <v>0</v>
      </c>
      <c r="AU54" s="14">
        <f t="shared" si="2"/>
        <v>0</v>
      </c>
      <c r="AV54" s="87">
        <f t="shared" si="23"/>
        <v>0</v>
      </c>
      <c r="AW54" s="15">
        <f t="shared" si="24"/>
        <v>2</v>
      </c>
      <c r="AX54" s="5">
        <f t="shared" si="25"/>
        <v>0</v>
      </c>
      <c r="AY54" s="76"/>
      <c r="AZ54" s="220">
        <f t="shared" si="26"/>
        <v>0</v>
      </c>
      <c r="BA54" s="220">
        <f t="shared" si="27"/>
        <v>0</v>
      </c>
      <c r="BB54" s="221"/>
    </row>
    <row r="55" spans="1:73" ht="12.75" customHeight="1" x14ac:dyDescent="0.2">
      <c r="A55" s="3"/>
      <c r="B55" s="5">
        <f t="shared" si="28"/>
        <v>8</v>
      </c>
      <c r="C55" s="225"/>
      <c r="D55" s="226"/>
      <c r="E55" s="22"/>
      <c r="F55" s="84"/>
      <c r="G55" s="85">
        <f t="shared" si="3"/>
        <v>0</v>
      </c>
      <c r="H55" s="84"/>
      <c r="I55" s="85">
        <f t="shared" si="4"/>
        <v>0</v>
      </c>
      <c r="J55" s="84"/>
      <c r="K55" s="85">
        <f t="shared" si="5"/>
        <v>0</v>
      </c>
      <c r="L55" s="84"/>
      <c r="M55" s="85">
        <f t="shared" si="6"/>
        <v>0</v>
      </c>
      <c r="N55" s="84"/>
      <c r="O55" s="85">
        <f t="shared" si="7"/>
        <v>0</v>
      </c>
      <c r="P55" s="84"/>
      <c r="Q55" s="85">
        <f t="shared" si="8"/>
        <v>0</v>
      </c>
      <c r="R55" s="84"/>
      <c r="S55" s="85">
        <f t="shared" si="9"/>
        <v>0</v>
      </c>
      <c r="T55" s="84"/>
      <c r="U55" s="85">
        <f t="shared" si="10"/>
        <v>0</v>
      </c>
      <c r="V55" s="84"/>
      <c r="W55" s="85">
        <f t="shared" si="11"/>
        <v>0</v>
      </c>
      <c r="X55" s="84"/>
      <c r="Y55" s="85">
        <f t="shared" si="12"/>
        <v>0</v>
      </c>
      <c r="Z55" s="84"/>
      <c r="AA55" s="85">
        <f t="shared" si="13"/>
        <v>0</v>
      </c>
      <c r="AB55" s="84"/>
      <c r="AC55" s="85">
        <f t="shared" si="14"/>
        <v>0</v>
      </c>
      <c r="AD55" s="84"/>
      <c r="AE55" s="85">
        <f t="shared" si="15"/>
        <v>0</v>
      </c>
      <c r="AF55" s="84"/>
      <c r="AG55" s="85">
        <f t="shared" si="16"/>
        <v>0</v>
      </c>
      <c r="AH55" s="84"/>
      <c r="AI55" s="85">
        <f t="shared" si="17"/>
        <v>0</v>
      </c>
      <c r="AJ55" s="84"/>
      <c r="AK55" s="85">
        <f t="shared" si="18"/>
        <v>0</v>
      </c>
      <c r="AL55" s="84"/>
      <c r="AM55" s="85">
        <f t="shared" si="19"/>
        <v>0</v>
      </c>
      <c r="AN55" s="84"/>
      <c r="AO55" s="85">
        <f t="shared" si="20"/>
        <v>0</v>
      </c>
      <c r="AP55" s="84"/>
      <c r="AQ55" s="85">
        <f t="shared" si="21"/>
        <v>0</v>
      </c>
      <c r="AR55" s="84"/>
      <c r="AS55" s="85">
        <f t="shared" si="1"/>
        <v>0</v>
      </c>
      <c r="AT55" s="5">
        <f t="shared" si="22"/>
        <v>0</v>
      </c>
      <c r="AU55" s="14">
        <f t="shared" si="2"/>
        <v>0</v>
      </c>
      <c r="AV55" s="87">
        <f t="shared" si="23"/>
        <v>0</v>
      </c>
      <c r="AW55" s="15">
        <f t="shared" si="24"/>
        <v>2</v>
      </c>
      <c r="AX55" s="5">
        <f t="shared" si="25"/>
        <v>0</v>
      </c>
      <c r="AY55" s="76"/>
      <c r="AZ55" s="220">
        <f t="shared" si="26"/>
        <v>0</v>
      </c>
      <c r="BA55" s="220">
        <f t="shared" si="27"/>
        <v>0</v>
      </c>
      <c r="BB55" s="221"/>
    </row>
    <row r="56" spans="1:73" ht="12.75" customHeight="1" x14ac:dyDescent="0.2">
      <c r="A56" s="3"/>
      <c r="B56" s="5">
        <f t="shared" si="28"/>
        <v>9</v>
      </c>
      <c r="C56" s="225"/>
      <c r="D56" s="226"/>
      <c r="E56" s="22"/>
      <c r="F56" s="84"/>
      <c r="G56" s="85">
        <f t="shared" si="3"/>
        <v>0</v>
      </c>
      <c r="H56" s="84"/>
      <c r="I56" s="85">
        <f t="shared" si="4"/>
        <v>0</v>
      </c>
      <c r="J56" s="84"/>
      <c r="K56" s="85">
        <f t="shared" si="5"/>
        <v>0</v>
      </c>
      <c r="L56" s="84"/>
      <c r="M56" s="85">
        <f t="shared" si="6"/>
        <v>0</v>
      </c>
      <c r="N56" s="84"/>
      <c r="O56" s="85">
        <f t="shared" si="7"/>
        <v>0</v>
      </c>
      <c r="P56" s="84"/>
      <c r="Q56" s="85">
        <f t="shared" si="8"/>
        <v>0</v>
      </c>
      <c r="R56" s="84"/>
      <c r="S56" s="85">
        <f t="shared" si="9"/>
        <v>0</v>
      </c>
      <c r="T56" s="84"/>
      <c r="U56" s="85">
        <f t="shared" si="10"/>
        <v>0</v>
      </c>
      <c r="V56" s="84"/>
      <c r="W56" s="85">
        <f t="shared" si="11"/>
        <v>0</v>
      </c>
      <c r="X56" s="84"/>
      <c r="Y56" s="85">
        <f t="shared" si="12"/>
        <v>0</v>
      </c>
      <c r="Z56" s="84"/>
      <c r="AA56" s="85">
        <f t="shared" si="13"/>
        <v>0</v>
      </c>
      <c r="AB56" s="84"/>
      <c r="AC56" s="85">
        <f t="shared" si="14"/>
        <v>0</v>
      </c>
      <c r="AD56" s="84"/>
      <c r="AE56" s="85">
        <f t="shared" si="15"/>
        <v>0</v>
      </c>
      <c r="AF56" s="84"/>
      <c r="AG56" s="85">
        <f t="shared" si="16"/>
        <v>0</v>
      </c>
      <c r="AH56" s="84"/>
      <c r="AI56" s="85">
        <f t="shared" si="17"/>
        <v>0</v>
      </c>
      <c r="AJ56" s="84"/>
      <c r="AK56" s="85">
        <f t="shared" si="18"/>
        <v>0</v>
      </c>
      <c r="AL56" s="84"/>
      <c r="AM56" s="85">
        <f t="shared" si="19"/>
        <v>0</v>
      </c>
      <c r="AN56" s="84"/>
      <c r="AO56" s="85">
        <f t="shared" si="20"/>
        <v>0</v>
      </c>
      <c r="AP56" s="84"/>
      <c r="AQ56" s="85">
        <f t="shared" si="21"/>
        <v>0</v>
      </c>
      <c r="AR56" s="84"/>
      <c r="AS56" s="85">
        <f t="shared" si="1"/>
        <v>0</v>
      </c>
      <c r="AT56" s="5">
        <f t="shared" si="22"/>
        <v>0</v>
      </c>
      <c r="AU56" s="14">
        <f t="shared" si="2"/>
        <v>0</v>
      </c>
      <c r="AV56" s="87">
        <f t="shared" si="23"/>
        <v>0</v>
      </c>
      <c r="AW56" s="15">
        <f t="shared" si="24"/>
        <v>2</v>
      </c>
      <c r="AX56" s="5">
        <f t="shared" si="25"/>
        <v>0</v>
      </c>
      <c r="AY56" s="76"/>
      <c r="AZ56" s="220">
        <f t="shared" si="26"/>
        <v>0</v>
      </c>
      <c r="BA56" s="220">
        <f t="shared" si="27"/>
        <v>0</v>
      </c>
      <c r="BB56" s="221"/>
    </row>
    <row r="57" spans="1:73" ht="12.75" customHeight="1" x14ac:dyDescent="0.2">
      <c r="A57" s="3"/>
      <c r="B57" s="5">
        <f t="shared" si="28"/>
        <v>10</v>
      </c>
      <c r="C57" s="225"/>
      <c r="D57" s="226"/>
      <c r="E57" s="22"/>
      <c r="F57" s="84"/>
      <c r="G57" s="85">
        <f t="shared" si="3"/>
        <v>0</v>
      </c>
      <c r="H57" s="84"/>
      <c r="I57" s="85">
        <f t="shared" si="4"/>
        <v>0</v>
      </c>
      <c r="J57" s="84"/>
      <c r="K57" s="85">
        <f t="shared" si="5"/>
        <v>0</v>
      </c>
      <c r="L57" s="84"/>
      <c r="M57" s="85">
        <f t="shared" si="6"/>
        <v>0</v>
      </c>
      <c r="N57" s="84"/>
      <c r="O57" s="85">
        <f t="shared" si="7"/>
        <v>0</v>
      </c>
      <c r="P57" s="84"/>
      <c r="Q57" s="85">
        <f t="shared" si="8"/>
        <v>0</v>
      </c>
      <c r="R57" s="84"/>
      <c r="S57" s="85">
        <f t="shared" si="9"/>
        <v>0</v>
      </c>
      <c r="T57" s="84"/>
      <c r="U57" s="85">
        <f t="shared" si="10"/>
        <v>0</v>
      </c>
      <c r="V57" s="84"/>
      <c r="W57" s="85">
        <f t="shared" si="11"/>
        <v>0</v>
      </c>
      <c r="X57" s="84"/>
      <c r="Y57" s="85">
        <f t="shared" si="12"/>
        <v>0</v>
      </c>
      <c r="Z57" s="84"/>
      <c r="AA57" s="85">
        <f t="shared" si="13"/>
        <v>0</v>
      </c>
      <c r="AB57" s="84"/>
      <c r="AC57" s="85">
        <f t="shared" si="14"/>
        <v>0</v>
      </c>
      <c r="AD57" s="84"/>
      <c r="AE57" s="85">
        <f t="shared" si="15"/>
        <v>0</v>
      </c>
      <c r="AF57" s="84"/>
      <c r="AG57" s="85">
        <f t="shared" si="16"/>
        <v>0</v>
      </c>
      <c r="AH57" s="84"/>
      <c r="AI57" s="85">
        <f t="shared" si="17"/>
        <v>0</v>
      </c>
      <c r="AJ57" s="84"/>
      <c r="AK57" s="85">
        <f t="shared" si="18"/>
        <v>0</v>
      </c>
      <c r="AL57" s="84"/>
      <c r="AM57" s="85">
        <f t="shared" si="19"/>
        <v>0</v>
      </c>
      <c r="AN57" s="84"/>
      <c r="AO57" s="85">
        <f t="shared" si="20"/>
        <v>0</v>
      </c>
      <c r="AP57" s="84"/>
      <c r="AQ57" s="85">
        <f t="shared" si="21"/>
        <v>0</v>
      </c>
      <c r="AR57" s="84"/>
      <c r="AS57" s="85">
        <f t="shared" si="1"/>
        <v>0</v>
      </c>
      <c r="AT57" s="5">
        <f t="shared" si="22"/>
        <v>0</v>
      </c>
      <c r="AU57" s="14">
        <f t="shared" si="2"/>
        <v>0</v>
      </c>
      <c r="AV57" s="87">
        <f t="shared" si="23"/>
        <v>0</v>
      </c>
      <c r="AW57" s="15">
        <f t="shared" si="24"/>
        <v>2</v>
      </c>
      <c r="AX57" s="5">
        <f t="shared" si="25"/>
        <v>0</v>
      </c>
      <c r="AY57" s="76"/>
      <c r="AZ57" s="220">
        <f t="shared" si="26"/>
        <v>0</v>
      </c>
      <c r="BA57" s="220">
        <f t="shared" si="27"/>
        <v>0</v>
      </c>
      <c r="BB57" s="221"/>
    </row>
    <row r="58" spans="1:73" ht="12.75" customHeight="1" x14ac:dyDescent="0.2">
      <c r="A58" s="3"/>
      <c r="B58" s="5">
        <f t="shared" si="28"/>
        <v>11</v>
      </c>
      <c r="C58" s="225"/>
      <c r="D58" s="226"/>
      <c r="E58" s="22"/>
      <c r="F58" s="84"/>
      <c r="G58" s="85">
        <f t="shared" si="3"/>
        <v>0</v>
      </c>
      <c r="H58" s="84"/>
      <c r="I58" s="85">
        <f t="shared" si="4"/>
        <v>0</v>
      </c>
      <c r="J58" s="84"/>
      <c r="K58" s="85">
        <f t="shared" si="5"/>
        <v>0</v>
      </c>
      <c r="L58" s="84"/>
      <c r="M58" s="85">
        <f t="shared" si="6"/>
        <v>0</v>
      </c>
      <c r="N58" s="84"/>
      <c r="O58" s="85">
        <f t="shared" si="7"/>
        <v>0</v>
      </c>
      <c r="P58" s="84"/>
      <c r="Q58" s="85">
        <f t="shared" si="8"/>
        <v>0</v>
      </c>
      <c r="R58" s="84"/>
      <c r="S58" s="85">
        <f t="shared" si="9"/>
        <v>0</v>
      </c>
      <c r="T58" s="84"/>
      <c r="U58" s="85">
        <f t="shared" si="10"/>
        <v>0</v>
      </c>
      <c r="V58" s="84"/>
      <c r="W58" s="85">
        <f t="shared" si="11"/>
        <v>0</v>
      </c>
      <c r="X58" s="84"/>
      <c r="Y58" s="85">
        <f t="shared" si="12"/>
        <v>0</v>
      </c>
      <c r="Z58" s="84"/>
      <c r="AA58" s="85">
        <f t="shared" si="13"/>
        <v>0</v>
      </c>
      <c r="AB58" s="84"/>
      <c r="AC58" s="85">
        <f t="shared" si="14"/>
        <v>0</v>
      </c>
      <c r="AD58" s="84"/>
      <c r="AE58" s="85">
        <f t="shared" si="15"/>
        <v>0</v>
      </c>
      <c r="AF58" s="84"/>
      <c r="AG58" s="85">
        <f t="shared" si="16"/>
        <v>0</v>
      </c>
      <c r="AH58" s="84"/>
      <c r="AI58" s="85">
        <f t="shared" si="17"/>
        <v>0</v>
      </c>
      <c r="AJ58" s="84"/>
      <c r="AK58" s="85">
        <f t="shared" si="18"/>
        <v>0</v>
      </c>
      <c r="AL58" s="84"/>
      <c r="AM58" s="85">
        <f t="shared" si="19"/>
        <v>0</v>
      </c>
      <c r="AN58" s="84"/>
      <c r="AO58" s="85">
        <f t="shared" si="20"/>
        <v>0</v>
      </c>
      <c r="AP58" s="84"/>
      <c r="AQ58" s="85">
        <f t="shared" si="21"/>
        <v>0</v>
      </c>
      <c r="AR58" s="84"/>
      <c r="AS58" s="85">
        <f t="shared" si="1"/>
        <v>0</v>
      </c>
      <c r="AT58" s="5">
        <f t="shared" si="22"/>
        <v>0</v>
      </c>
      <c r="AU58" s="14">
        <f t="shared" si="2"/>
        <v>0</v>
      </c>
      <c r="AV58" s="87">
        <f t="shared" si="23"/>
        <v>0</v>
      </c>
      <c r="AW58" s="15">
        <f t="shared" si="24"/>
        <v>2</v>
      </c>
      <c r="AX58" s="5">
        <f t="shared" si="25"/>
        <v>0</v>
      </c>
      <c r="AY58" s="76"/>
      <c r="AZ58" s="220">
        <f t="shared" si="26"/>
        <v>0</v>
      </c>
      <c r="BA58" s="220">
        <f t="shared" si="27"/>
        <v>0</v>
      </c>
      <c r="BB58" s="221"/>
    </row>
    <row r="59" spans="1:73" ht="12.75" customHeight="1" x14ac:dyDescent="0.2">
      <c r="A59" s="3"/>
      <c r="B59" s="5">
        <f t="shared" si="28"/>
        <v>12</v>
      </c>
      <c r="C59" s="225"/>
      <c r="D59" s="226"/>
      <c r="E59" s="22"/>
      <c r="F59" s="84"/>
      <c r="G59" s="85">
        <f t="shared" si="3"/>
        <v>0</v>
      </c>
      <c r="H59" s="84"/>
      <c r="I59" s="85">
        <f t="shared" si="4"/>
        <v>0</v>
      </c>
      <c r="J59" s="84"/>
      <c r="K59" s="85">
        <f t="shared" si="5"/>
        <v>0</v>
      </c>
      <c r="L59" s="84"/>
      <c r="M59" s="85">
        <f t="shared" si="6"/>
        <v>0</v>
      </c>
      <c r="N59" s="84"/>
      <c r="O59" s="85">
        <f t="shared" si="7"/>
        <v>0</v>
      </c>
      <c r="P59" s="84"/>
      <c r="Q59" s="85">
        <f t="shared" si="8"/>
        <v>0</v>
      </c>
      <c r="R59" s="84"/>
      <c r="S59" s="85">
        <f t="shared" si="9"/>
        <v>0</v>
      </c>
      <c r="T59" s="84"/>
      <c r="U59" s="85">
        <f t="shared" si="10"/>
        <v>0</v>
      </c>
      <c r="V59" s="84"/>
      <c r="W59" s="85">
        <f t="shared" si="11"/>
        <v>0</v>
      </c>
      <c r="X59" s="84"/>
      <c r="Y59" s="85">
        <f t="shared" si="12"/>
        <v>0</v>
      </c>
      <c r="Z59" s="84"/>
      <c r="AA59" s="85">
        <f t="shared" si="13"/>
        <v>0</v>
      </c>
      <c r="AB59" s="84"/>
      <c r="AC59" s="85">
        <f t="shared" si="14"/>
        <v>0</v>
      </c>
      <c r="AD59" s="84"/>
      <c r="AE59" s="85">
        <f t="shared" si="15"/>
        <v>0</v>
      </c>
      <c r="AF59" s="84"/>
      <c r="AG59" s="85">
        <f t="shared" si="16"/>
        <v>0</v>
      </c>
      <c r="AH59" s="84"/>
      <c r="AI59" s="85">
        <f t="shared" si="17"/>
        <v>0</v>
      </c>
      <c r="AJ59" s="84"/>
      <c r="AK59" s="85">
        <f t="shared" si="18"/>
        <v>0</v>
      </c>
      <c r="AL59" s="84"/>
      <c r="AM59" s="85">
        <f t="shared" si="19"/>
        <v>0</v>
      </c>
      <c r="AN59" s="84"/>
      <c r="AO59" s="85">
        <f t="shared" si="20"/>
        <v>0</v>
      </c>
      <c r="AP59" s="84"/>
      <c r="AQ59" s="85">
        <f t="shared" si="21"/>
        <v>0</v>
      </c>
      <c r="AR59" s="84"/>
      <c r="AS59" s="85">
        <f t="shared" si="1"/>
        <v>0</v>
      </c>
      <c r="AT59" s="5">
        <f t="shared" si="22"/>
        <v>0</v>
      </c>
      <c r="AU59" s="14">
        <f t="shared" si="2"/>
        <v>0</v>
      </c>
      <c r="AV59" s="87">
        <f t="shared" si="23"/>
        <v>0</v>
      </c>
      <c r="AW59" s="15">
        <f t="shared" si="24"/>
        <v>2</v>
      </c>
      <c r="AX59" s="5">
        <f t="shared" si="25"/>
        <v>0</v>
      </c>
      <c r="AY59" s="76"/>
      <c r="AZ59" s="220">
        <f t="shared" si="26"/>
        <v>0</v>
      </c>
      <c r="BA59" s="220">
        <f t="shared" si="27"/>
        <v>0</v>
      </c>
      <c r="BB59" s="221"/>
    </row>
    <row r="60" spans="1:73" ht="12.75" customHeight="1" x14ac:dyDescent="0.2">
      <c r="A60" s="3"/>
      <c r="B60" s="5">
        <f t="shared" si="28"/>
        <v>13</v>
      </c>
      <c r="C60" s="225"/>
      <c r="D60" s="226"/>
      <c r="E60" s="22"/>
      <c r="F60" s="84"/>
      <c r="G60" s="85">
        <f t="shared" si="3"/>
        <v>0</v>
      </c>
      <c r="H60" s="84"/>
      <c r="I60" s="85">
        <f t="shared" si="4"/>
        <v>0</v>
      </c>
      <c r="J60" s="84"/>
      <c r="K60" s="85">
        <f t="shared" si="5"/>
        <v>0</v>
      </c>
      <c r="L60" s="84"/>
      <c r="M60" s="85">
        <f t="shared" si="6"/>
        <v>0</v>
      </c>
      <c r="N60" s="84"/>
      <c r="O60" s="85">
        <f t="shared" si="7"/>
        <v>0</v>
      </c>
      <c r="P60" s="84"/>
      <c r="Q60" s="85">
        <f t="shared" si="8"/>
        <v>0</v>
      </c>
      <c r="R60" s="84"/>
      <c r="S60" s="85">
        <f t="shared" si="9"/>
        <v>0</v>
      </c>
      <c r="T60" s="84"/>
      <c r="U60" s="85">
        <f t="shared" si="10"/>
        <v>0</v>
      </c>
      <c r="V60" s="84"/>
      <c r="W60" s="85">
        <f t="shared" si="11"/>
        <v>0</v>
      </c>
      <c r="X60" s="84"/>
      <c r="Y60" s="85">
        <f t="shared" si="12"/>
        <v>0</v>
      </c>
      <c r="Z60" s="84"/>
      <c r="AA60" s="85">
        <f t="shared" si="13"/>
        <v>0</v>
      </c>
      <c r="AB60" s="84"/>
      <c r="AC60" s="85">
        <f t="shared" si="14"/>
        <v>0</v>
      </c>
      <c r="AD60" s="84"/>
      <c r="AE60" s="85">
        <f t="shared" si="15"/>
        <v>0</v>
      </c>
      <c r="AF60" s="84"/>
      <c r="AG60" s="85">
        <f t="shared" si="16"/>
        <v>0</v>
      </c>
      <c r="AH60" s="84"/>
      <c r="AI60" s="85">
        <f t="shared" si="17"/>
        <v>0</v>
      </c>
      <c r="AJ60" s="84"/>
      <c r="AK60" s="85">
        <f t="shared" si="18"/>
        <v>0</v>
      </c>
      <c r="AL60" s="84"/>
      <c r="AM60" s="85">
        <f t="shared" si="19"/>
        <v>0</v>
      </c>
      <c r="AN60" s="84"/>
      <c r="AO60" s="85">
        <f t="shared" si="20"/>
        <v>0</v>
      </c>
      <c r="AP60" s="84"/>
      <c r="AQ60" s="85">
        <f t="shared" si="21"/>
        <v>0</v>
      </c>
      <c r="AR60" s="84"/>
      <c r="AS60" s="85">
        <f t="shared" si="1"/>
        <v>0</v>
      </c>
      <c r="AT60" s="5">
        <f t="shared" si="22"/>
        <v>0</v>
      </c>
      <c r="AU60" s="14">
        <f t="shared" si="2"/>
        <v>0</v>
      </c>
      <c r="AV60" s="87">
        <f t="shared" si="23"/>
        <v>0</v>
      </c>
      <c r="AW60" s="15">
        <f t="shared" si="24"/>
        <v>2</v>
      </c>
      <c r="AX60" s="5">
        <f t="shared" si="25"/>
        <v>0</v>
      </c>
      <c r="AY60" s="76"/>
      <c r="AZ60" s="220">
        <f t="shared" si="26"/>
        <v>0</v>
      </c>
      <c r="BA60" s="220">
        <f t="shared" si="27"/>
        <v>0</v>
      </c>
      <c r="BB60" s="221"/>
    </row>
    <row r="61" spans="1:73" ht="12.75" customHeight="1" x14ac:dyDescent="0.2">
      <c r="A61" s="3"/>
      <c r="B61" s="5">
        <f t="shared" si="28"/>
        <v>14</v>
      </c>
      <c r="C61" s="225"/>
      <c r="D61" s="226"/>
      <c r="E61" s="22"/>
      <c r="F61" s="84"/>
      <c r="G61" s="85">
        <f t="shared" si="3"/>
        <v>0</v>
      </c>
      <c r="H61" s="84"/>
      <c r="I61" s="85">
        <f t="shared" si="4"/>
        <v>0</v>
      </c>
      <c r="J61" s="84"/>
      <c r="K61" s="85">
        <f t="shared" si="5"/>
        <v>0</v>
      </c>
      <c r="L61" s="84"/>
      <c r="M61" s="85">
        <f t="shared" si="6"/>
        <v>0</v>
      </c>
      <c r="N61" s="84"/>
      <c r="O61" s="85">
        <f t="shared" si="7"/>
        <v>0</v>
      </c>
      <c r="P61" s="84"/>
      <c r="Q61" s="85">
        <f t="shared" si="8"/>
        <v>0</v>
      </c>
      <c r="R61" s="84"/>
      <c r="S61" s="85">
        <f t="shared" si="9"/>
        <v>0</v>
      </c>
      <c r="T61" s="84"/>
      <c r="U61" s="85">
        <f t="shared" si="10"/>
        <v>0</v>
      </c>
      <c r="V61" s="84"/>
      <c r="W61" s="85">
        <f t="shared" si="11"/>
        <v>0</v>
      </c>
      <c r="X61" s="84"/>
      <c r="Y61" s="85">
        <f t="shared" si="12"/>
        <v>0</v>
      </c>
      <c r="Z61" s="84"/>
      <c r="AA61" s="85">
        <f t="shared" si="13"/>
        <v>0</v>
      </c>
      <c r="AB61" s="84"/>
      <c r="AC61" s="85">
        <f t="shared" si="14"/>
        <v>0</v>
      </c>
      <c r="AD61" s="84"/>
      <c r="AE61" s="85">
        <f t="shared" si="15"/>
        <v>0</v>
      </c>
      <c r="AF61" s="84"/>
      <c r="AG61" s="85">
        <f t="shared" si="16"/>
        <v>0</v>
      </c>
      <c r="AH61" s="84"/>
      <c r="AI61" s="85">
        <f t="shared" si="17"/>
        <v>0</v>
      </c>
      <c r="AJ61" s="84"/>
      <c r="AK61" s="85">
        <f t="shared" si="18"/>
        <v>0</v>
      </c>
      <c r="AL61" s="84"/>
      <c r="AM61" s="85">
        <f t="shared" si="19"/>
        <v>0</v>
      </c>
      <c r="AN61" s="84"/>
      <c r="AO61" s="85">
        <f t="shared" si="20"/>
        <v>0</v>
      </c>
      <c r="AP61" s="84"/>
      <c r="AQ61" s="85">
        <f t="shared" si="21"/>
        <v>0</v>
      </c>
      <c r="AR61" s="84"/>
      <c r="AS61" s="85">
        <f t="shared" si="1"/>
        <v>0</v>
      </c>
      <c r="AT61" s="5">
        <f t="shared" si="22"/>
        <v>0</v>
      </c>
      <c r="AU61" s="14">
        <f t="shared" si="2"/>
        <v>0</v>
      </c>
      <c r="AV61" s="87">
        <f t="shared" si="23"/>
        <v>0</v>
      </c>
      <c r="AW61" s="15">
        <f t="shared" si="24"/>
        <v>2</v>
      </c>
      <c r="AX61" s="5">
        <f t="shared" si="25"/>
        <v>0</v>
      </c>
      <c r="AY61" s="76"/>
      <c r="AZ61" s="220">
        <f t="shared" si="26"/>
        <v>0</v>
      </c>
      <c r="BA61" s="220">
        <f t="shared" si="27"/>
        <v>0</v>
      </c>
      <c r="BB61" s="221"/>
    </row>
    <row r="62" spans="1:73" ht="12.75" customHeight="1" x14ac:dyDescent="0.2">
      <c r="A62" s="3"/>
      <c r="B62" s="5">
        <f t="shared" si="28"/>
        <v>15</v>
      </c>
      <c r="C62" s="225"/>
      <c r="D62" s="226"/>
      <c r="E62" s="22"/>
      <c r="F62" s="84"/>
      <c r="G62" s="85">
        <f t="shared" si="3"/>
        <v>0</v>
      </c>
      <c r="H62" s="84"/>
      <c r="I62" s="85">
        <f t="shared" si="4"/>
        <v>0</v>
      </c>
      <c r="J62" s="84"/>
      <c r="K62" s="85">
        <f t="shared" si="5"/>
        <v>0</v>
      </c>
      <c r="L62" s="84"/>
      <c r="M62" s="85">
        <f t="shared" si="6"/>
        <v>0</v>
      </c>
      <c r="N62" s="84"/>
      <c r="O62" s="85">
        <f t="shared" si="7"/>
        <v>0</v>
      </c>
      <c r="P62" s="84"/>
      <c r="Q62" s="85">
        <f t="shared" si="8"/>
        <v>0</v>
      </c>
      <c r="R62" s="84"/>
      <c r="S62" s="85">
        <f t="shared" si="9"/>
        <v>0</v>
      </c>
      <c r="T62" s="84"/>
      <c r="U62" s="85">
        <f t="shared" si="10"/>
        <v>0</v>
      </c>
      <c r="V62" s="84"/>
      <c r="W62" s="85">
        <f t="shared" si="11"/>
        <v>0</v>
      </c>
      <c r="X62" s="84"/>
      <c r="Y62" s="85">
        <f t="shared" si="12"/>
        <v>0</v>
      </c>
      <c r="Z62" s="84"/>
      <c r="AA62" s="85">
        <f t="shared" si="13"/>
        <v>0</v>
      </c>
      <c r="AB62" s="84"/>
      <c r="AC62" s="85">
        <f t="shared" si="14"/>
        <v>0</v>
      </c>
      <c r="AD62" s="84"/>
      <c r="AE62" s="85">
        <f t="shared" si="15"/>
        <v>0</v>
      </c>
      <c r="AF62" s="84"/>
      <c r="AG62" s="85">
        <f t="shared" si="16"/>
        <v>0</v>
      </c>
      <c r="AH62" s="84"/>
      <c r="AI62" s="85">
        <f t="shared" si="17"/>
        <v>0</v>
      </c>
      <c r="AJ62" s="84"/>
      <c r="AK62" s="85">
        <f t="shared" si="18"/>
        <v>0</v>
      </c>
      <c r="AL62" s="84"/>
      <c r="AM62" s="85">
        <f t="shared" si="19"/>
        <v>0</v>
      </c>
      <c r="AN62" s="84"/>
      <c r="AO62" s="85">
        <f t="shared" si="20"/>
        <v>0</v>
      </c>
      <c r="AP62" s="84"/>
      <c r="AQ62" s="85">
        <f t="shared" si="21"/>
        <v>0</v>
      </c>
      <c r="AR62" s="84"/>
      <c r="AS62" s="85">
        <f t="shared" si="1"/>
        <v>0</v>
      </c>
      <c r="AT62" s="5">
        <f t="shared" si="22"/>
        <v>0</v>
      </c>
      <c r="AU62" s="14">
        <f t="shared" si="2"/>
        <v>0</v>
      </c>
      <c r="AV62" s="87">
        <f t="shared" si="23"/>
        <v>0</v>
      </c>
      <c r="AW62" s="15">
        <f t="shared" si="24"/>
        <v>2</v>
      </c>
      <c r="AX62" s="5">
        <f t="shared" si="25"/>
        <v>0</v>
      </c>
      <c r="AY62" s="76"/>
      <c r="AZ62" s="220">
        <f t="shared" si="26"/>
        <v>0</v>
      </c>
      <c r="BA62" s="220">
        <f t="shared" si="27"/>
        <v>0</v>
      </c>
      <c r="BB62" s="221"/>
      <c r="BT62" s="92"/>
      <c r="BU62" s="92"/>
    </row>
    <row r="63" spans="1:73" ht="12.75" customHeight="1" x14ac:dyDescent="0.2">
      <c r="A63" s="3"/>
      <c r="B63" s="5">
        <f t="shared" si="28"/>
        <v>16</v>
      </c>
      <c r="C63" s="225"/>
      <c r="D63" s="226"/>
      <c r="E63" s="22"/>
      <c r="F63" s="84"/>
      <c r="G63" s="85">
        <f t="shared" si="3"/>
        <v>0</v>
      </c>
      <c r="H63" s="84"/>
      <c r="I63" s="85">
        <f t="shared" si="4"/>
        <v>0</v>
      </c>
      <c r="J63" s="84"/>
      <c r="K63" s="85">
        <f t="shared" si="5"/>
        <v>0</v>
      </c>
      <c r="L63" s="84"/>
      <c r="M63" s="85">
        <f t="shared" si="6"/>
        <v>0</v>
      </c>
      <c r="N63" s="84"/>
      <c r="O63" s="85">
        <f t="shared" si="7"/>
        <v>0</v>
      </c>
      <c r="P63" s="84"/>
      <c r="Q63" s="85">
        <f t="shared" si="8"/>
        <v>0</v>
      </c>
      <c r="R63" s="84"/>
      <c r="S63" s="85">
        <f t="shared" si="9"/>
        <v>0</v>
      </c>
      <c r="T63" s="84"/>
      <c r="U63" s="85">
        <f t="shared" si="10"/>
        <v>0</v>
      </c>
      <c r="V63" s="84"/>
      <c r="W63" s="85">
        <f t="shared" si="11"/>
        <v>0</v>
      </c>
      <c r="X63" s="84"/>
      <c r="Y63" s="85">
        <f t="shared" si="12"/>
        <v>0</v>
      </c>
      <c r="Z63" s="84"/>
      <c r="AA63" s="85">
        <f t="shared" si="13"/>
        <v>0</v>
      </c>
      <c r="AB63" s="84"/>
      <c r="AC63" s="85">
        <f t="shared" si="14"/>
        <v>0</v>
      </c>
      <c r="AD63" s="84"/>
      <c r="AE63" s="85">
        <f t="shared" si="15"/>
        <v>0</v>
      </c>
      <c r="AF63" s="84"/>
      <c r="AG63" s="85">
        <f t="shared" si="16"/>
        <v>0</v>
      </c>
      <c r="AH63" s="84"/>
      <c r="AI63" s="85">
        <f t="shared" si="17"/>
        <v>0</v>
      </c>
      <c r="AJ63" s="84"/>
      <c r="AK63" s="85">
        <f t="shared" si="18"/>
        <v>0</v>
      </c>
      <c r="AL63" s="84"/>
      <c r="AM63" s="85">
        <f t="shared" si="19"/>
        <v>0</v>
      </c>
      <c r="AN63" s="84"/>
      <c r="AO63" s="85">
        <f t="shared" si="20"/>
        <v>0</v>
      </c>
      <c r="AP63" s="84"/>
      <c r="AQ63" s="85">
        <f t="shared" si="21"/>
        <v>0</v>
      </c>
      <c r="AR63" s="84"/>
      <c r="AS63" s="85">
        <f t="shared" si="1"/>
        <v>0</v>
      </c>
      <c r="AT63" s="5">
        <f t="shared" si="22"/>
        <v>0</v>
      </c>
      <c r="AU63" s="14">
        <f t="shared" si="2"/>
        <v>0</v>
      </c>
      <c r="AV63" s="87">
        <f t="shared" si="23"/>
        <v>0</v>
      </c>
      <c r="AW63" s="15">
        <f t="shared" si="24"/>
        <v>2</v>
      </c>
      <c r="AX63" s="5">
        <f t="shared" si="25"/>
        <v>0</v>
      </c>
      <c r="AY63" s="76"/>
      <c r="AZ63" s="220">
        <f t="shared" si="26"/>
        <v>0</v>
      </c>
      <c r="BA63" s="220">
        <f t="shared" si="27"/>
        <v>0</v>
      </c>
      <c r="BB63" s="221"/>
      <c r="BT63" s="92"/>
      <c r="BU63" s="92"/>
    </row>
    <row r="64" spans="1:73" ht="12.75" customHeight="1" x14ac:dyDescent="0.2">
      <c r="A64" s="3"/>
      <c r="B64" s="5">
        <f t="shared" si="28"/>
        <v>17</v>
      </c>
      <c r="C64" s="225"/>
      <c r="D64" s="226"/>
      <c r="E64" s="22"/>
      <c r="F64" s="84"/>
      <c r="G64" s="85">
        <f t="shared" si="3"/>
        <v>0</v>
      </c>
      <c r="H64" s="84"/>
      <c r="I64" s="85">
        <f t="shared" si="4"/>
        <v>0</v>
      </c>
      <c r="J64" s="84"/>
      <c r="K64" s="85">
        <f t="shared" si="5"/>
        <v>0</v>
      </c>
      <c r="L64" s="84"/>
      <c r="M64" s="85">
        <f t="shared" si="6"/>
        <v>0</v>
      </c>
      <c r="N64" s="84"/>
      <c r="O64" s="85">
        <f t="shared" si="7"/>
        <v>0</v>
      </c>
      <c r="P64" s="84"/>
      <c r="Q64" s="85">
        <f t="shared" si="8"/>
        <v>0</v>
      </c>
      <c r="R64" s="84"/>
      <c r="S64" s="85">
        <f t="shared" si="9"/>
        <v>0</v>
      </c>
      <c r="T64" s="84"/>
      <c r="U64" s="85">
        <f t="shared" si="10"/>
        <v>0</v>
      </c>
      <c r="V64" s="84"/>
      <c r="W64" s="85">
        <f t="shared" si="11"/>
        <v>0</v>
      </c>
      <c r="X64" s="84"/>
      <c r="Y64" s="85">
        <f t="shared" si="12"/>
        <v>0</v>
      </c>
      <c r="Z64" s="84"/>
      <c r="AA64" s="85">
        <f t="shared" si="13"/>
        <v>0</v>
      </c>
      <c r="AB64" s="84"/>
      <c r="AC64" s="85">
        <f t="shared" si="14"/>
        <v>0</v>
      </c>
      <c r="AD64" s="84"/>
      <c r="AE64" s="85">
        <f t="shared" si="15"/>
        <v>0</v>
      </c>
      <c r="AF64" s="84"/>
      <c r="AG64" s="85">
        <f t="shared" si="16"/>
        <v>0</v>
      </c>
      <c r="AH64" s="84"/>
      <c r="AI64" s="85">
        <f t="shared" si="17"/>
        <v>0</v>
      </c>
      <c r="AJ64" s="84"/>
      <c r="AK64" s="85">
        <f t="shared" si="18"/>
        <v>0</v>
      </c>
      <c r="AL64" s="84"/>
      <c r="AM64" s="85">
        <f t="shared" si="19"/>
        <v>0</v>
      </c>
      <c r="AN64" s="84"/>
      <c r="AO64" s="85">
        <f t="shared" si="20"/>
        <v>0</v>
      </c>
      <c r="AP64" s="84"/>
      <c r="AQ64" s="85">
        <f t="shared" si="21"/>
        <v>0</v>
      </c>
      <c r="AR64" s="84"/>
      <c r="AS64" s="85">
        <f t="shared" si="1"/>
        <v>0</v>
      </c>
      <c r="AT64" s="5">
        <f t="shared" si="22"/>
        <v>0</v>
      </c>
      <c r="AU64" s="14">
        <f t="shared" si="2"/>
        <v>0</v>
      </c>
      <c r="AV64" s="87">
        <f t="shared" si="23"/>
        <v>0</v>
      </c>
      <c r="AW64" s="15">
        <f t="shared" si="24"/>
        <v>2</v>
      </c>
      <c r="AX64" s="5">
        <f t="shared" si="25"/>
        <v>0</v>
      </c>
      <c r="AY64" s="76"/>
      <c r="AZ64" s="220">
        <f t="shared" si="26"/>
        <v>0</v>
      </c>
      <c r="BA64" s="220">
        <f t="shared" si="27"/>
        <v>0</v>
      </c>
      <c r="BB64" s="221"/>
      <c r="BT64" s="92"/>
      <c r="BU64" s="92"/>
    </row>
    <row r="65" spans="1:73" ht="12.75" customHeight="1" x14ac:dyDescent="0.2">
      <c r="A65" s="3"/>
      <c r="B65" s="5">
        <f t="shared" si="28"/>
        <v>18</v>
      </c>
      <c r="C65" s="225"/>
      <c r="D65" s="226"/>
      <c r="E65" s="22"/>
      <c r="F65" s="84"/>
      <c r="G65" s="85">
        <f t="shared" si="3"/>
        <v>0</v>
      </c>
      <c r="H65" s="84"/>
      <c r="I65" s="85">
        <f t="shared" si="4"/>
        <v>0</v>
      </c>
      <c r="J65" s="84"/>
      <c r="K65" s="85">
        <f t="shared" si="5"/>
        <v>0</v>
      </c>
      <c r="L65" s="84"/>
      <c r="M65" s="85">
        <f t="shared" si="6"/>
        <v>0</v>
      </c>
      <c r="N65" s="84"/>
      <c r="O65" s="85">
        <f t="shared" si="7"/>
        <v>0</v>
      </c>
      <c r="P65" s="84"/>
      <c r="Q65" s="85">
        <f t="shared" si="8"/>
        <v>0</v>
      </c>
      <c r="R65" s="84"/>
      <c r="S65" s="85">
        <f t="shared" si="9"/>
        <v>0</v>
      </c>
      <c r="T65" s="84"/>
      <c r="U65" s="85">
        <f t="shared" si="10"/>
        <v>0</v>
      </c>
      <c r="V65" s="84"/>
      <c r="W65" s="85">
        <f t="shared" si="11"/>
        <v>0</v>
      </c>
      <c r="X65" s="84"/>
      <c r="Y65" s="85">
        <f t="shared" si="12"/>
        <v>0</v>
      </c>
      <c r="Z65" s="84"/>
      <c r="AA65" s="85">
        <f t="shared" si="13"/>
        <v>0</v>
      </c>
      <c r="AB65" s="84"/>
      <c r="AC65" s="85">
        <f t="shared" si="14"/>
        <v>0</v>
      </c>
      <c r="AD65" s="84"/>
      <c r="AE65" s="85">
        <f t="shared" si="15"/>
        <v>0</v>
      </c>
      <c r="AF65" s="84"/>
      <c r="AG65" s="85">
        <f t="shared" si="16"/>
        <v>0</v>
      </c>
      <c r="AH65" s="84"/>
      <c r="AI65" s="85">
        <f t="shared" si="17"/>
        <v>0</v>
      </c>
      <c r="AJ65" s="84"/>
      <c r="AK65" s="85">
        <f t="shared" si="18"/>
        <v>0</v>
      </c>
      <c r="AL65" s="84"/>
      <c r="AM65" s="85">
        <f t="shared" si="19"/>
        <v>0</v>
      </c>
      <c r="AN65" s="84"/>
      <c r="AO65" s="85">
        <f t="shared" si="20"/>
        <v>0</v>
      </c>
      <c r="AP65" s="84"/>
      <c r="AQ65" s="85">
        <f t="shared" si="21"/>
        <v>0</v>
      </c>
      <c r="AR65" s="84"/>
      <c r="AS65" s="85">
        <f t="shared" si="1"/>
        <v>0</v>
      </c>
      <c r="AT65" s="5">
        <f t="shared" si="22"/>
        <v>0</v>
      </c>
      <c r="AU65" s="14">
        <f t="shared" si="2"/>
        <v>0</v>
      </c>
      <c r="AV65" s="87">
        <f t="shared" si="23"/>
        <v>0</v>
      </c>
      <c r="AW65" s="15">
        <f t="shared" si="24"/>
        <v>2</v>
      </c>
      <c r="AX65" s="5">
        <f t="shared" si="25"/>
        <v>0</v>
      </c>
      <c r="AY65" s="76"/>
      <c r="AZ65" s="220">
        <f t="shared" si="26"/>
        <v>0</v>
      </c>
      <c r="BA65" s="220">
        <f t="shared" si="27"/>
        <v>0</v>
      </c>
      <c r="BB65" s="221"/>
      <c r="BT65" s="92"/>
      <c r="BU65" s="92"/>
    </row>
    <row r="66" spans="1:73" ht="12.75" customHeight="1" x14ac:dyDescent="0.2">
      <c r="A66" s="3"/>
      <c r="B66" s="5">
        <f t="shared" si="28"/>
        <v>19</v>
      </c>
      <c r="C66" s="225"/>
      <c r="D66" s="226"/>
      <c r="E66" s="22"/>
      <c r="F66" s="84"/>
      <c r="G66" s="85">
        <f t="shared" si="3"/>
        <v>0</v>
      </c>
      <c r="H66" s="84"/>
      <c r="I66" s="85">
        <f t="shared" si="4"/>
        <v>0</v>
      </c>
      <c r="J66" s="84"/>
      <c r="K66" s="85">
        <f t="shared" si="5"/>
        <v>0</v>
      </c>
      <c r="L66" s="84"/>
      <c r="M66" s="85">
        <f t="shared" si="6"/>
        <v>0</v>
      </c>
      <c r="N66" s="84"/>
      <c r="O66" s="85">
        <f t="shared" si="7"/>
        <v>0</v>
      </c>
      <c r="P66" s="84"/>
      <c r="Q66" s="85">
        <f t="shared" si="8"/>
        <v>0</v>
      </c>
      <c r="R66" s="84"/>
      <c r="S66" s="85">
        <f t="shared" si="9"/>
        <v>0</v>
      </c>
      <c r="T66" s="84"/>
      <c r="U66" s="85">
        <f t="shared" si="10"/>
        <v>0</v>
      </c>
      <c r="V66" s="84"/>
      <c r="W66" s="85">
        <f t="shared" si="11"/>
        <v>0</v>
      </c>
      <c r="X66" s="84"/>
      <c r="Y66" s="85">
        <f t="shared" si="12"/>
        <v>0</v>
      </c>
      <c r="Z66" s="84"/>
      <c r="AA66" s="85">
        <f t="shared" si="13"/>
        <v>0</v>
      </c>
      <c r="AB66" s="84"/>
      <c r="AC66" s="85">
        <f t="shared" si="14"/>
        <v>0</v>
      </c>
      <c r="AD66" s="84"/>
      <c r="AE66" s="85">
        <f t="shared" si="15"/>
        <v>0</v>
      </c>
      <c r="AF66" s="84"/>
      <c r="AG66" s="85">
        <f t="shared" si="16"/>
        <v>0</v>
      </c>
      <c r="AH66" s="84"/>
      <c r="AI66" s="85">
        <f t="shared" si="17"/>
        <v>0</v>
      </c>
      <c r="AJ66" s="84"/>
      <c r="AK66" s="85">
        <f t="shared" si="18"/>
        <v>0</v>
      </c>
      <c r="AL66" s="84"/>
      <c r="AM66" s="85">
        <f t="shared" si="19"/>
        <v>0</v>
      </c>
      <c r="AN66" s="84"/>
      <c r="AO66" s="85">
        <f t="shared" si="20"/>
        <v>0</v>
      </c>
      <c r="AP66" s="84"/>
      <c r="AQ66" s="85">
        <f t="shared" si="21"/>
        <v>0</v>
      </c>
      <c r="AR66" s="84"/>
      <c r="AS66" s="85">
        <f t="shared" si="1"/>
        <v>0</v>
      </c>
      <c r="AT66" s="5">
        <f t="shared" si="22"/>
        <v>0</v>
      </c>
      <c r="AU66" s="14">
        <f t="shared" si="2"/>
        <v>0</v>
      </c>
      <c r="AV66" s="87">
        <f t="shared" si="23"/>
        <v>0</v>
      </c>
      <c r="AW66" s="15">
        <f t="shared" si="24"/>
        <v>2</v>
      </c>
      <c r="AX66" s="5">
        <f t="shared" si="25"/>
        <v>0</v>
      </c>
      <c r="AY66" s="76"/>
      <c r="AZ66" s="220">
        <f t="shared" si="26"/>
        <v>0</v>
      </c>
      <c r="BA66" s="220">
        <f t="shared" si="27"/>
        <v>0</v>
      </c>
      <c r="BB66" s="221"/>
      <c r="BT66" s="92"/>
      <c r="BU66" s="92"/>
    </row>
    <row r="67" spans="1:73" ht="12.75" customHeight="1" x14ac:dyDescent="0.2">
      <c r="A67" s="3"/>
      <c r="B67" s="5">
        <f t="shared" si="28"/>
        <v>20</v>
      </c>
      <c r="C67" s="225"/>
      <c r="D67" s="226"/>
      <c r="E67" s="22"/>
      <c r="F67" s="84"/>
      <c r="G67" s="85">
        <f t="shared" si="3"/>
        <v>0</v>
      </c>
      <c r="H67" s="84"/>
      <c r="I67" s="85">
        <f t="shared" si="4"/>
        <v>0</v>
      </c>
      <c r="J67" s="84"/>
      <c r="K67" s="85">
        <f t="shared" si="5"/>
        <v>0</v>
      </c>
      <c r="L67" s="84"/>
      <c r="M67" s="85">
        <f t="shared" si="6"/>
        <v>0</v>
      </c>
      <c r="N67" s="84"/>
      <c r="O67" s="85">
        <f t="shared" si="7"/>
        <v>0</v>
      </c>
      <c r="P67" s="84"/>
      <c r="Q67" s="85">
        <f t="shared" si="8"/>
        <v>0</v>
      </c>
      <c r="R67" s="84"/>
      <c r="S67" s="85">
        <f t="shared" si="9"/>
        <v>0</v>
      </c>
      <c r="T67" s="84"/>
      <c r="U67" s="85">
        <f t="shared" si="10"/>
        <v>0</v>
      </c>
      <c r="V67" s="84"/>
      <c r="W67" s="85">
        <f t="shared" si="11"/>
        <v>0</v>
      </c>
      <c r="X67" s="84"/>
      <c r="Y67" s="85">
        <f t="shared" si="12"/>
        <v>0</v>
      </c>
      <c r="Z67" s="84"/>
      <c r="AA67" s="85">
        <f t="shared" si="13"/>
        <v>0</v>
      </c>
      <c r="AB67" s="84"/>
      <c r="AC67" s="85">
        <f t="shared" si="14"/>
        <v>0</v>
      </c>
      <c r="AD67" s="84"/>
      <c r="AE67" s="85">
        <f t="shared" si="15"/>
        <v>0</v>
      </c>
      <c r="AF67" s="84"/>
      <c r="AG67" s="85">
        <f t="shared" si="16"/>
        <v>0</v>
      </c>
      <c r="AH67" s="84"/>
      <c r="AI67" s="85">
        <f t="shared" si="17"/>
        <v>0</v>
      </c>
      <c r="AJ67" s="84"/>
      <c r="AK67" s="85">
        <f t="shared" si="18"/>
        <v>0</v>
      </c>
      <c r="AL67" s="84"/>
      <c r="AM67" s="85">
        <f t="shared" si="19"/>
        <v>0</v>
      </c>
      <c r="AN67" s="84"/>
      <c r="AO67" s="85">
        <f t="shared" si="20"/>
        <v>0</v>
      </c>
      <c r="AP67" s="84"/>
      <c r="AQ67" s="85">
        <f t="shared" si="21"/>
        <v>0</v>
      </c>
      <c r="AR67" s="84"/>
      <c r="AS67" s="85">
        <f t="shared" si="1"/>
        <v>0</v>
      </c>
      <c r="AT67" s="5">
        <f t="shared" si="22"/>
        <v>0</v>
      </c>
      <c r="AU67" s="14">
        <f t="shared" si="2"/>
        <v>0</v>
      </c>
      <c r="AV67" s="87">
        <f t="shared" si="23"/>
        <v>0</v>
      </c>
      <c r="AW67" s="15">
        <f t="shared" si="24"/>
        <v>2</v>
      </c>
      <c r="AX67" s="5">
        <f t="shared" si="25"/>
        <v>0</v>
      </c>
      <c r="AY67" s="76"/>
      <c r="AZ67" s="220">
        <f t="shared" si="26"/>
        <v>0</v>
      </c>
      <c r="BA67" s="220">
        <f t="shared" si="27"/>
        <v>0</v>
      </c>
      <c r="BB67" s="221"/>
      <c r="BT67" s="92"/>
      <c r="BU67" s="92"/>
    </row>
    <row r="68" spans="1:73" ht="12.75" customHeight="1" x14ac:dyDescent="0.2">
      <c r="A68" s="3"/>
      <c r="B68" s="5">
        <f t="shared" si="28"/>
        <v>21</v>
      </c>
      <c r="C68" s="225"/>
      <c r="D68" s="226"/>
      <c r="E68" s="22"/>
      <c r="F68" s="84"/>
      <c r="G68" s="85">
        <f t="shared" si="3"/>
        <v>0</v>
      </c>
      <c r="H68" s="84"/>
      <c r="I68" s="85">
        <f t="shared" si="4"/>
        <v>0</v>
      </c>
      <c r="J68" s="84"/>
      <c r="K68" s="85">
        <f t="shared" si="5"/>
        <v>0</v>
      </c>
      <c r="L68" s="84"/>
      <c r="M68" s="85">
        <f t="shared" si="6"/>
        <v>0</v>
      </c>
      <c r="N68" s="84"/>
      <c r="O68" s="85">
        <f t="shared" si="7"/>
        <v>0</v>
      </c>
      <c r="P68" s="84"/>
      <c r="Q68" s="85">
        <f t="shared" si="8"/>
        <v>0</v>
      </c>
      <c r="R68" s="84"/>
      <c r="S68" s="85">
        <f t="shared" si="9"/>
        <v>0</v>
      </c>
      <c r="T68" s="84"/>
      <c r="U68" s="85">
        <f t="shared" si="10"/>
        <v>0</v>
      </c>
      <c r="V68" s="84"/>
      <c r="W68" s="85">
        <f t="shared" si="11"/>
        <v>0</v>
      </c>
      <c r="X68" s="84"/>
      <c r="Y68" s="85">
        <f t="shared" si="12"/>
        <v>0</v>
      </c>
      <c r="Z68" s="84"/>
      <c r="AA68" s="85">
        <f t="shared" si="13"/>
        <v>0</v>
      </c>
      <c r="AB68" s="84"/>
      <c r="AC68" s="85">
        <f t="shared" si="14"/>
        <v>0</v>
      </c>
      <c r="AD68" s="84"/>
      <c r="AE68" s="85">
        <f t="shared" si="15"/>
        <v>0</v>
      </c>
      <c r="AF68" s="84"/>
      <c r="AG68" s="85">
        <f t="shared" si="16"/>
        <v>0</v>
      </c>
      <c r="AH68" s="84"/>
      <c r="AI68" s="85">
        <f t="shared" si="17"/>
        <v>0</v>
      </c>
      <c r="AJ68" s="84"/>
      <c r="AK68" s="85">
        <f t="shared" si="18"/>
        <v>0</v>
      </c>
      <c r="AL68" s="84"/>
      <c r="AM68" s="85">
        <f t="shared" si="19"/>
        <v>0</v>
      </c>
      <c r="AN68" s="84"/>
      <c r="AO68" s="85">
        <f t="shared" si="20"/>
        <v>0</v>
      </c>
      <c r="AP68" s="84"/>
      <c r="AQ68" s="85">
        <f t="shared" si="21"/>
        <v>0</v>
      </c>
      <c r="AR68" s="84"/>
      <c r="AS68" s="85">
        <f t="shared" si="1"/>
        <v>0</v>
      </c>
      <c r="AT68" s="5">
        <f t="shared" si="22"/>
        <v>0</v>
      </c>
      <c r="AU68" s="14">
        <f t="shared" si="2"/>
        <v>0</v>
      </c>
      <c r="AV68" s="87">
        <f t="shared" si="23"/>
        <v>0</v>
      </c>
      <c r="AW68" s="15">
        <f t="shared" si="24"/>
        <v>2</v>
      </c>
      <c r="AX68" s="5">
        <f t="shared" si="25"/>
        <v>0</v>
      </c>
      <c r="AY68" s="76"/>
      <c r="AZ68" s="220">
        <f t="shared" si="26"/>
        <v>0</v>
      </c>
      <c r="BA68" s="220">
        <f t="shared" si="27"/>
        <v>0</v>
      </c>
      <c r="BB68" s="221"/>
      <c r="BT68" s="92"/>
      <c r="BU68" s="92"/>
    </row>
    <row r="69" spans="1:73" ht="12.75" customHeight="1" x14ac:dyDescent="0.2">
      <c r="A69" s="3"/>
      <c r="B69" s="5">
        <f t="shared" si="28"/>
        <v>22</v>
      </c>
      <c r="C69" s="225"/>
      <c r="D69" s="226"/>
      <c r="E69" s="22"/>
      <c r="F69" s="84"/>
      <c r="G69" s="85">
        <f>IF(F69=$F$45,$F$46,0)</f>
        <v>0</v>
      </c>
      <c r="H69" s="84"/>
      <c r="I69" s="85">
        <f>IF(H69=$H$45,$H$46,0)</f>
        <v>0</v>
      </c>
      <c r="J69" s="84"/>
      <c r="K69" s="85">
        <f>IF(J69=$J$45,$J$46,0)</f>
        <v>0</v>
      </c>
      <c r="L69" s="84"/>
      <c r="M69" s="85">
        <f>IF(L69=$L$45,$L$46,0)</f>
        <v>0</v>
      </c>
      <c r="N69" s="84"/>
      <c r="O69" s="85">
        <f>IF(N69=$N$45,$N$46,0)</f>
        <v>0</v>
      </c>
      <c r="P69" s="84"/>
      <c r="Q69" s="85">
        <f>IF(P69=$P$45,$P$46,0)</f>
        <v>0</v>
      </c>
      <c r="R69" s="84"/>
      <c r="S69" s="85">
        <f>IF(R69=$R$45,$R$46,0)</f>
        <v>0</v>
      </c>
      <c r="T69" s="84"/>
      <c r="U69" s="85">
        <f>IF(T69=$T$45,$T$46,0)</f>
        <v>0</v>
      </c>
      <c r="V69" s="84"/>
      <c r="W69" s="85">
        <f>IF(V69=$V$45,$V$46,0)</f>
        <v>0</v>
      </c>
      <c r="X69" s="84"/>
      <c r="Y69" s="85">
        <f>IF(X69=$X$45,$X$46,0)</f>
        <v>0</v>
      </c>
      <c r="Z69" s="84"/>
      <c r="AA69" s="85">
        <f>IF(Z69=$Z$45,$Z$46,0)</f>
        <v>0</v>
      </c>
      <c r="AB69" s="84"/>
      <c r="AC69" s="85">
        <f>IF(AB69=$AB$45,$AB$46,0)</f>
        <v>0</v>
      </c>
      <c r="AD69" s="84"/>
      <c r="AE69" s="85">
        <f>IF(AD69=$AD$45,$AD$46,0)</f>
        <v>0</v>
      </c>
      <c r="AF69" s="84"/>
      <c r="AG69" s="85">
        <f>IF(AF69=$AF$45,$AF$46,0)</f>
        <v>0</v>
      </c>
      <c r="AH69" s="84"/>
      <c r="AI69" s="85">
        <f>IF(AH69=$AH$45,$AH$46,0)</f>
        <v>0</v>
      </c>
      <c r="AJ69" s="84"/>
      <c r="AK69" s="85">
        <f>IF(AJ69=$AJ$45,$AJ$46,0)</f>
        <v>0</v>
      </c>
      <c r="AL69" s="84"/>
      <c r="AM69" s="85">
        <f>IF(AL69=$AL$45,$AL$46,0)</f>
        <v>0</v>
      </c>
      <c r="AN69" s="84"/>
      <c r="AO69" s="85">
        <f>IF(AN69=$AN$45,$AN$46,0)</f>
        <v>0</v>
      </c>
      <c r="AP69" s="84"/>
      <c r="AQ69" s="85">
        <f>IF(AP69=$AP$45,$AP$46,0)</f>
        <v>0</v>
      </c>
      <c r="AR69" s="84"/>
      <c r="AS69" s="85">
        <f t="shared" si="1"/>
        <v>0</v>
      </c>
      <c r="AT69" s="5">
        <f t="shared" si="22"/>
        <v>0</v>
      </c>
      <c r="AU69" s="14">
        <f t="shared" si="2"/>
        <v>0</v>
      </c>
      <c r="AV69" s="87">
        <f t="shared" si="23"/>
        <v>0</v>
      </c>
      <c r="AW69" s="15">
        <f t="shared" si="24"/>
        <v>2</v>
      </c>
      <c r="AX69" s="5">
        <f t="shared" si="25"/>
        <v>0</v>
      </c>
      <c r="AY69" s="76"/>
      <c r="AZ69" s="220">
        <f t="shared" si="26"/>
        <v>0</v>
      </c>
      <c r="BA69" s="220">
        <f t="shared" si="27"/>
        <v>0</v>
      </c>
      <c r="BB69" s="221"/>
      <c r="BR69" s="94"/>
      <c r="BS69" s="96"/>
    </row>
    <row r="70" spans="1:73" ht="12.75" customHeight="1" x14ac:dyDescent="0.2">
      <c r="A70" s="3"/>
      <c r="B70" s="5">
        <f t="shared" si="28"/>
        <v>23</v>
      </c>
      <c r="C70" s="225"/>
      <c r="D70" s="226"/>
      <c r="E70" s="22"/>
      <c r="F70" s="84"/>
      <c r="G70" s="85">
        <f>IF(F70=$F$45,$F$46,0)</f>
        <v>0</v>
      </c>
      <c r="H70" s="84"/>
      <c r="I70" s="85">
        <f>IF(H70=$H$45,$H$46,0)</f>
        <v>0</v>
      </c>
      <c r="J70" s="84"/>
      <c r="K70" s="85">
        <f>IF(J70=$J$45,$J$46,0)</f>
        <v>0</v>
      </c>
      <c r="L70" s="84"/>
      <c r="M70" s="85">
        <f>IF(L70=$L$45,$L$46,0)</f>
        <v>0</v>
      </c>
      <c r="N70" s="84"/>
      <c r="O70" s="85">
        <f>IF(N70=$N$45,$N$46,0)</f>
        <v>0</v>
      </c>
      <c r="P70" s="84"/>
      <c r="Q70" s="85">
        <f>IF(P70=$P$45,$P$46,0)</f>
        <v>0</v>
      </c>
      <c r="R70" s="84"/>
      <c r="S70" s="85">
        <f>IF(R70=$R$45,$R$46,0)</f>
        <v>0</v>
      </c>
      <c r="T70" s="84"/>
      <c r="U70" s="85">
        <f>IF(T70=$T$45,$T$46,0)</f>
        <v>0</v>
      </c>
      <c r="V70" s="84"/>
      <c r="W70" s="85">
        <f>IF(V70=$V$45,$V$46,0)</f>
        <v>0</v>
      </c>
      <c r="X70" s="84"/>
      <c r="Y70" s="85">
        <f>IF(X70=$X$45,$X$46,0)</f>
        <v>0</v>
      </c>
      <c r="Z70" s="84"/>
      <c r="AA70" s="85">
        <f>IF(Z70=$Z$45,$Z$46,0)</f>
        <v>0</v>
      </c>
      <c r="AB70" s="84"/>
      <c r="AC70" s="85">
        <f>IF(AB70=$AB$45,$AB$46,0)</f>
        <v>0</v>
      </c>
      <c r="AD70" s="84"/>
      <c r="AE70" s="85">
        <f>IF(AD70=$AD$45,$AD$46,0)</f>
        <v>0</v>
      </c>
      <c r="AF70" s="84"/>
      <c r="AG70" s="85">
        <f>IF(AF70=$AF$45,$AF$46,0)</f>
        <v>0</v>
      </c>
      <c r="AH70" s="84"/>
      <c r="AI70" s="85">
        <f>IF(AH70=$AH$45,$AH$46,0)</f>
        <v>0</v>
      </c>
      <c r="AJ70" s="84"/>
      <c r="AK70" s="85">
        <f>IF(AJ70=$AJ$45,$AJ$46,0)</f>
        <v>0</v>
      </c>
      <c r="AL70" s="84"/>
      <c r="AM70" s="85">
        <f>IF(AL70=$AL$45,$AL$46,0)</f>
        <v>0</v>
      </c>
      <c r="AN70" s="84"/>
      <c r="AO70" s="85">
        <f>IF(AN70=$AN$45,$AN$46,0)</f>
        <v>0</v>
      </c>
      <c r="AP70" s="84"/>
      <c r="AQ70" s="85">
        <f>IF(AP70=$AP$45,$AP$46,0)</f>
        <v>0</v>
      </c>
      <c r="AR70" s="84"/>
      <c r="AS70" s="85">
        <f t="shared" si="1"/>
        <v>0</v>
      </c>
      <c r="AT70" s="5">
        <f t="shared" si="22"/>
        <v>0</v>
      </c>
      <c r="AU70" s="14">
        <f t="shared" si="2"/>
        <v>0</v>
      </c>
      <c r="AV70" s="87">
        <f t="shared" si="23"/>
        <v>0</v>
      </c>
      <c r="AW70" s="15">
        <f t="shared" si="24"/>
        <v>2</v>
      </c>
      <c r="AX70" s="5">
        <f t="shared" si="25"/>
        <v>0</v>
      </c>
      <c r="AY70" s="76"/>
      <c r="AZ70" s="220">
        <f t="shared" si="26"/>
        <v>0</v>
      </c>
      <c r="BA70" s="220">
        <f t="shared" si="27"/>
        <v>0</v>
      </c>
      <c r="BB70" s="221"/>
      <c r="BR70" s="94"/>
      <c r="BS70" s="96"/>
    </row>
    <row r="71" spans="1:73" ht="12.75" customHeight="1" x14ac:dyDescent="0.2">
      <c r="A71" s="3"/>
      <c r="B71" s="5">
        <f t="shared" si="28"/>
        <v>24</v>
      </c>
      <c r="C71" s="225"/>
      <c r="D71" s="226"/>
      <c r="E71" s="22"/>
      <c r="F71" s="84"/>
      <c r="G71" s="85">
        <f t="shared" ref="G71:G90" si="29">IF(F71=$F$45,$F$46,0)</f>
        <v>0</v>
      </c>
      <c r="H71" s="84"/>
      <c r="I71" s="85">
        <f t="shared" ref="I71:I90" si="30">IF(H71=$H$45,$H$46,0)</f>
        <v>0</v>
      </c>
      <c r="J71" s="84"/>
      <c r="K71" s="85">
        <f t="shared" ref="K71:K90" si="31">IF(J71=$J$45,$J$46,0)</f>
        <v>0</v>
      </c>
      <c r="L71" s="84"/>
      <c r="M71" s="85">
        <f t="shared" ref="M71:M90" si="32">IF(L71=$L$45,$L$46,0)</f>
        <v>0</v>
      </c>
      <c r="N71" s="84"/>
      <c r="O71" s="85">
        <f t="shared" ref="O71:O90" si="33">IF(N71=$N$45,$N$46,0)</f>
        <v>0</v>
      </c>
      <c r="P71" s="84"/>
      <c r="Q71" s="85">
        <f t="shared" ref="Q71:Q90" si="34">IF(P71=$P$45,$P$46,0)</f>
        <v>0</v>
      </c>
      <c r="R71" s="84"/>
      <c r="S71" s="85">
        <f t="shared" ref="S71:S90" si="35">IF(R71=$R$45,$R$46,0)</f>
        <v>0</v>
      </c>
      <c r="T71" s="84"/>
      <c r="U71" s="85">
        <f t="shared" ref="U71:U90" si="36">IF(T71=$T$45,$T$46,0)</f>
        <v>0</v>
      </c>
      <c r="V71" s="84"/>
      <c r="W71" s="85">
        <f t="shared" ref="W71:W90" si="37">IF(V71=$V$45,$V$46,0)</f>
        <v>0</v>
      </c>
      <c r="X71" s="84"/>
      <c r="Y71" s="85">
        <f t="shared" ref="Y71:Y90" si="38">IF(X71=$X$45,$X$46,0)</f>
        <v>0</v>
      </c>
      <c r="Z71" s="84"/>
      <c r="AA71" s="85">
        <f t="shared" ref="AA71:AA90" si="39">IF(Z71=$Z$45,$Z$46,0)</f>
        <v>0</v>
      </c>
      <c r="AB71" s="84"/>
      <c r="AC71" s="85">
        <f t="shared" ref="AC71:AC90" si="40">IF(AB71=$AB$45,$AB$46,0)</f>
        <v>0</v>
      </c>
      <c r="AD71" s="84"/>
      <c r="AE71" s="85">
        <f t="shared" ref="AE71:AE90" si="41">IF(AD71=$AD$45,$AD$46,0)</f>
        <v>0</v>
      </c>
      <c r="AF71" s="84"/>
      <c r="AG71" s="85">
        <f t="shared" ref="AG71:AG90" si="42">IF(AF71=$AF$45,$AF$46,0)</f>
        <v>0</v>
      </c>
      <c r="AH71" s="84"/>
      <c r="AI71" s="85">
        <f t="shared" ref="AI71:AI90" si="43">IF(AH71=$AH$45,$AH$46,0)</f>
        <v>0</v>
      </c>
      <c r="AJ71" s="84"/>
      <c r="AK71" s="85">
        <f t="shared" ref="AK71:AK90" si="44">IF(AJ71=$AJ$45,$AJ$46,0)</f>
        <v>0</v>
      </c>
      <c r="AL71" s="84"/>
      <c r="AM71" s="85">
        <f t="shared" ref="AM71:AM90" si="45">IF(AL71=$AL$45,$AL$46,0)</f>
        <v>0</v>
      </c>
      <c r="AN71" s="84"/>
      <c r="AO71" s="85">
        <f t="shared" ref="AO71:AO90" si="46">IF(AN71=$AN$45,$AN$46,0)</f>
        <v>0</v>
      </c>
      <c r="AP71" s="84"/>
      <c r="AQ71" s="85">
        <f t="shared" ref="AQ71:AQ90" si="47">IF(AP71=$AP$45,$AP$46,0)</f>
        <v>0</v>
      </c>
      <c r="AR71" s="84"/>
      <c r="AS71" s="85">
        <f t="shared" si="1"/>
        <v>0</v>
      </c>
      <c r="AT71" s="5">
        <f t="shared" si="22"/>
        <v>0</v>
      </c>
      <c r="AU71" s="14">
        <f t="shared" si="2"/>
        <v>0</v>
      </c>
      <c r="AV71" s="87">
        <f t="shared" si="23"/>
        <v>0</v>
      </c>
      <c r="AW71" s="15">
        <f t="shared" si="24"/>
        <v>2</v>
      </c>
      <c r="AX71" s="5">
        <f t="shared" si="25"/>
        <v>0</v>
      </c>
      <c r="AY71" s="76"/>
      <c r="AZ71" s="220">
        <f t="shared" si="26"/>
        <v>0</v>
      </c>
      <c r="BA71" s="220">
        <f t="shared" si="27"/>
        <v>0</v>
      </c>
      <c r="BB71" s="221"/>
      <c r="BR71" s="94"/>
      <c r="BS71" s="50"/>
    </row>
    <row r="72" spans="1:73" ht="12.75" customHeight="1" x14ac:dyDescent="0.2">
      <c r="A72" s="3"/>
      <c r="B72" s="5">
        <f t="shared" si="28"/>
        <v>25</v>
      </c>
      <c r="C72" s="225"/>
      <c r="D72" s="226"/>
      <c r="E72" s="22"/>
      <c r="F72" s="84"/>
      <c r="G72" s="85">
        <f t="shared" si="29"/>
        <v>0</v>
      </c>
      <c r="H72" s="84"/>
      <c r="I72" s="85">
        <f t="shared" si="30"/>
        <v>0</v>
      </c>
      <c r="J72" s="84"/>
      <c r="K72" s="85">
        <f t="shared" si="31"/>
        <v>0</v>
      </c>
      <c r="L72" s="84"/>
      <c r="M72" s="85">
        <f t="shared" si="32"/>
        <v>0</v>
      </c>
      <c r="N72" s="84"/>
      <c r="O72" s="85">
        <f t="shared" si="33"/>
        <v>0</v>
      </c>
      <c r="P72" s="84"/>
      <c r="Q72" s="85">
        <f t="shared" si="34"/>
        <v>0</v>
      </c>
      <c r="R72" s="84"/>
      <c r="S72" s="85">
        <f t="shared" si="35"/>
        <v>0</v>
      </c>
      <c r="T72" s="84"/>
      <c r="U72" s="85">
        <f t="shared" si="36"/>
        <v>0</v>
      </c>
      <c r="V72" s="84"/>
      <c r="W72" s="85">
        <f t="shared" si="37"/>
        <v>0</v>
      </c>
      <c r="X72" s="84"/>
      <c r="Y72" s="85">
        <f t="shared" si="38"/>
        <v>0</v>
      </c>
      <c r="Z72" s="84"/>
      <c r="AA72" s="85">
        <f t="shared" si="39"/>
        <v>0</v>
      </c>
      <c r="AB72" s="84"/>
      <c r="AC72" s="85">
        <f t="shared" si="40"/>
        <v>0</v>
      </c>
      <c r="AD72" s="84"/>
      <c r="AE72" s="85">
        <f t="shared" si="41"/>
        <v>0</v>
      </c>
      <c r="AF72" s="84"/>
      <c r="AG72" s="85">
        <f t="shared" si="42"/>
        <v>0</v>
      </c>
      <c r="AH72" s="84"/>
      <c r="AI72" s="85">
        <f t="shared" si="43"/>
        <v>0</v>
      </c>
      <c r="AJ72" s="84"/>
      <c r="AK72" s="85">
        <f t="shared" si="44"/>
        <v>0</v>
      </c>
      <c r="AL72" s="84"/>
      <c r="AM72" s="85">
        <f t="shared" si="45"/>
        <v>0</v>
      </c>
      <c r="AN72" s="84"/>
      <c r="AO72" s="85">
        <f t="shared" si="46"/>
        <v>0</v>
      </c>
      <c r="AP72" s="84"/>
      <c r="AQ72" s="85">
        <f t="shared" si="47"/>
        <v>0</v>
      </c>
      <c r="AR72" s="84"/>
      <c r="AS72" s="85">
        <f t="shared" si="1"/>
        <v>0</v>
      </c>
      <c r="AT72" s="5">
        <f t="shared" si="22"/>
        <v>0</v>
      </c>
      <c r="AU72" s="14">
        <f t="shared" si="2"/>
        <v>0</v>
      </c>
      <c r="AV72" s="87">
        <f t="shared" si="23"/>
        <v>0</v>
      </c>
      <c r="AW72" s="15">
        <f t="shared" si="24"/>
        <v>2</v>
      </c>
      <c r="AX72" s="5">
        <f t="shared" si="25"/>
        <v>0</v>
      </c>
      <c r="AY72" s="76"/>
      <c r="AZ72" s="220">
        <f t="shared" si="26"/>
        <v>0</v>
      </c>
      <c r="BA72" s="220">
        <f t="shared" si="27"/>
        <v>0</v>
      </c>
      <c r="BB72" s="221"/>
    </row>
    <row r="73" spans="1:73" ht="12.75" customHeight="1" x14ac:dyDescent="0.2">
      <c r="A73" s="3"/>
      <c r="B73" s="5">
        <f t="shared" si="28"/>
        <v>26</v>
      </c>
      <c r="C73" s="225"/>
      <c r="D73" s="226"/>
      <c r="E73" s="22"/>
      <c r="F73" s="84"/>
      <c r="G73" s="85">
        <f t="shared" si="29"/>
        <v>0</v>
      </c>
      <c r="H73" s="84"/>
      <c r="I73" s="85">
        <f t="shared" si="30"/>
        <v>0</v>
      </c>
      <c r="J73" s="84"/>
      <c r="K73" s="85">
        <f t="shared" si="31"/>
        <v>0</v>
      </c>
      <c r="L73" s="84"/>
      <c r="M73" s="85">
        <f t="shared" si="32"/>
        <v>0</v>
      </c>
      <c r="N73" s="84"/>
      <c r="O73" s="85">
        <f t="shared" si="33"/>
        <v>0</v>
      </c>
      <c r="P73" s="84"/>
      <c r="Q73" s="85">
        <f t="shared" si="34"/>
        <v>0</v>
      </c>
      <c r="R73" s="84"/>
      <c r="S73" s="85">
        <f t="shared" si="35"/>
        <v>0</v>
      </c>
      <c r="T73" s="84"/>
      <c r="U73" s="85">
        <f t="shared" si="36"/>
        <v>0</v>
      </c>
      <c r="V73" s="84"/>
      <c r="W73" s="85">
        <f t="shared" si="37"/>
        <v>0</v>
      </c>
      <c r="X73" s="84"/>
      <c r="Y73" s="85">
        <f t="shared" si="38"/>
        <v>0</v>
      </c>
      <c r="Z73" s="84"/>
      <c r="AA73" s="85">
        <f t="shared" si="39"/>
        <v>0</v>
      </c>
      <c r="AB73" s="84"/>
      <c r="AC73" s="85">
        <f t="shared" si="40"/>
        <v>0</v>
      </c>
      <c r="AD73" s="84"/>
      <c r="AE73" s="85">
        <f t="shared" si="41"/>
        <v>0</v>
      </c>
      <c r="AF73" s="84"/>
      <c r="AG73" s="85">
        <f t="shared" si="42"/>
        <v>0</v>
      </c>
      <c r="AH73" s="84"/>
      <c r="AI73" s="85">
        <f t="shared" si="43"/>
        <v>0</v>
      </c>
      <c r="AJ73" s="84"/>
      <c r="AK73" s="85">
        <f t="shared" si="44"/>
        <v>0</v>
      </c>
      <c r="AL73" s="84"/>
      <c r="AM73" s="85">
        <f t="shared" si="45"/>
        <v>0</v>
      </c>
      <c r="AN73" s="84"/>
      <c r="AO73" s="85">
        <f t="shared" si="46"/>
        <v>0</v>
      </c>
      <c r="AP73" s="84"/>
      <c r="AQ73" s="85">
        <f t="shared" si="47"/>
        <v>0</v>
      </c>
      <c r="AR73" s="84"/>
      <c r="AS73" s="85">
        <f t="shared" si="1"/>
        <v>0</v>
      </c>
      <c r="AT73" s="5">
        <f t="shared" si="22"/>
        <v>0</v>
      </c>
      <c r="AU73" s="14">
        <f t="shared" si="2"/>
        <v>0</v>
      </c>
      <c r="AV73" s="87">
        <f t="shared" si="23"/>
        <v>0</v>
      </c>
      <c r="AW73" s="15">
        <f t="shared" si="24"/>
        <v>2</v>
      </c>
      <c r="AX73" s="5">
        <f t="shared" si="25"/>
        <v>0</v>
      </c>
      <c r="AY73" s="76"/>
      <c r="AZ73" s="220">
        <f t="shared" si="26"/>
        <v>0</v>
      </c>
      <c r="BA73" s="220">
        <f t="shared" si="27"/>
        <v>0</v>
      </c>
      <c r="BB73" s="221"/>
    </row>
    <row r="74" spans="1:73" ht="12.75" customHeight="1" x14ac:dyDescent="0.2">
      <c r="A74" s="3"/>
      <c r="B74" s="5">
        <f t="shared" si="28"/>
        <v>27</v>
      </c>
      <c r="C74" s="225"/>
      <c r="D74" s="226"/>
      <c r="E74" s="22"/>
      <c r="F74" s="84"/>
      <c r="G74" s="85">
        <f t="shared" si="29"/>
        <v>0</v>
      </c>
      <c r="H74" s="84"/>
      <c r="I74" s="85">
        <f t="shared" si="30"/>
        <v>0</v>
      </c>
      <c r="J74" s="84"/>
      <c r="K74" s="85">
        <f t="shared" si="31"/>
        <v>0</v>
      </c>
      <c r="L74" s="84"/>
      <c r="M74" s="85">
        <f t="shared" si="32"/>
        <v>0</v>
      </c>
      <c r="N74" s="84"/>
      <c r="O74" s="85">
        <f t="shared" si="33"/>
        <v>0</v>
      </c>
      <c r="P74" s="84"/>
      <c r="Q74" s="85">
        <f t="shared" si="34"/>
        <v>0</v>
      </c>
      <c r="R74" s="84"/>
      <c r="S74" s="85">
        <f t="shared" si="35"/>
        <v>0</v>
      </c>
      <c r="T74" s="84"/>
      <c r="U74" s="85">
        <f t="shared" si="36"/>
        <v>0</v>
      </c>
      <c r="V74" s="84"/>
      <c r="W74" s="85">
        <f t="shared" si="37"/>
        <v>0</v>
      </c>
      <c r="X74" s="84"/>
      <c r="Y74" s="85">
        <f t="shared" si="38"/>
        <v>0</v>
      </c>
      <c r="Z74" s="84"/>
      <c r="AA74" s="85">
        <f t="shared" si="39"/>
        <v>0</v>
      </c>
      <c r="AB74" s="84"/>
      <c r="AC74" s="85">
        <f t="shared" si="40"/>
        <v>0</v>
      </c>
      <c r="AD74" s="84"/>
      <c r="AE74" s="85">
        <f t="shared" si="41"/>
        <v>0</v>
      </c>
      <c r="AF74" s="84"/>
      <c r="AG74" s="85">
        <f t="shared" si="42"/>
        <v>0</v>
      </c>
      <c r="AH74" s="84"/>
      <c r="AI74" s="85">
        <f t="shared" si="43"/>
        <v>0</v>
      </c>
      <c r="AJ74" s="84"/>
      <c r="AK74" s="85">
        <f t="shared" si="44"/>
        <v>0</v>
      </c>
      <c r="AL74" s="84"/>
      <c r="AM74" s="85">
        <f t="shared" si="45"/>
        <v>0</v>
      </c>
      <c r="AN74" s="84"/>
      <c r="AO74" s="85">
        <f t="shared" si="46"/>
        <v>0</v>
      </c>
      <c r="AP74" s="84"/>
      <c r="AQ74" s="85">
        <f t="shared" si="47"/>
        <v>0</v>
      </c>
      <c r="AR74" s="84"/>
      <c r="AS74" s="85">
        <f t="shared" si="1"/>
        <v>0</v>
      </c>
      <c r="AT74" s="5">
        <f t="shared" si="22"/>
        <v>0</v>
      </c>
      <c r="AU74" s="14">
        <f t="shared" si="2"/>
        <v>0</v>
      </c>
      <c r="AV74" s="87">
        <f t="shared" si="23"/>
        <v>0</v>
      </c>
      <c r="AW74" s="15">
        <f t="shared" si="24"/>
        <v>2</v>
      </c>
      <c r="AX74" s="5">
        <f t="shared" si="25"/>
        <v>0</v>
      </c>
      <c r="AY74" s="76"/>
      <c r="AZ74" s="220">
        <f t="shared" si="26"/>
        <v>0</v>
      </c>
      <c r="BA74" s="220">
        <f t="shared" si="27"/>
        <v>0</v>
      </c>
      <c r="BB74" s="221"/>
    </row>
    <row r="75" spans="1:73" ht="12.75" customHeight="1" x14ac:dyDescent="0.2">
      <c r="A75" s="3"/>
      <c r="B75" s="5">
        <f t="shared" si="28"/>
        <v>28</v>
      </c>
      <c r="C75" s="225"/>
      <c r="D75" s="226"/>
      <c r="E75" s="22"/>
      <c r="F75" s="84"/>
      <c r="G75" s="85">
        <f t="shared" si="29"/>
        <v>0</v>
      </c>
      <c r="H75" s="84"/>
      <c r="I75" s="85">
        <f t="shared" si="30"/>
        <v>0</v>
      </c>
      <c r="J75" s="84"/>
      <c r="K75" s="85">
        <f t="shared" si="31"/>
        <v>0</v>
      </c>
      <c r="L75" s="84"/>
      <c r="M75" s="85">
        <f t="shared" si="32"/>
        <v>0</v>
      </c>
      <c r="N75" s="84"/>
      <c r="O75" s="85">
        <f t="shared" si="33"/>
        <v>0</v>
      </c>
      <c r="P75" s="84"/>
      <c r="Q75" s="85">
        <f t="shared" si="34"/>
        <v>0</v>
      </c>
      <c r="R75" s="84"/>
      <c r="S75" s="85">
        <f t="shared" si="35"/>
        <v>0</v>
      </c>
      <c r="T75" s="84"/>
      <c r="U75" s="85">
        <f t="shared" si="36"/>
        <v>0</v>
      </c>
      <c r="V75" s="84"/>
      <c r="W75" s="85">
        <f t="shared" si="37"/>
        <v>0</v>
      </c>
      <c r="X75" s="84"/>
      <c r="Y75" s="85">
        <f t="shared" si="38"/>
        <v>0</v>
      </c>
      <c r="Z75" s="84"/>
      <c r="AA75" s="85">
        <f t="shared" si="39"/>
        <v>0</v>
      </c>
      <c r="AB75" s="84"/>
      <c r="AC75" s="85">
        <f t="shared" si="40"/>
        <v>0</v>
      </c>
      <c r="AD75" s="84"/>
      <c r="AE75" s="85">
        <f t="shared" si="41"/>
        <v>0</v>
      </c>
      <c r="AF75" s="84"/>
      <c r="AG75" s="85">
        <f t="shared" si="42"/>
        <v>0</v>
      </c>
      <c r="AH75" s="84"/>
      <c r="AI75" s="85">
        <f t="shared" si="43"/>
        <v>0</v>
      </c>
      <c r="AJ75" s="84"/>
      <c r="AK75" s="85">
        <f t="shared" si="44"/>
        <v>0</v>
      </c>
      <c r="AL75" s="84"/>
      <c r="AM75" s="85">
        <f t="shared" si="45"/>
        <v>0</v>
      </c>
      <c r="AN75" s="84"/>
      <c r="AO75" s="85">
        <f t="shared" si="46"/>
        <v>0</v>
      </c>
      <c r="AP75" s="84"/>
      <c r="AQ75" s="85">
        <f t="shared" si="47"/>
        <v>0</v>
      </c>
      <c r="AR75" s="84"/>
      <c r="AS75" s="85">
        <f t="shared" si="1"/>
        <v>0</v>
      </c>
      <c r="AT75" s="5">
        <f t="shared" si="22"/>
        <v>0</v>
      </c>
      <c r="AU75" s="14">
        <f t="shared" si="2"/>
        <v>0</v>
      </c>
      <c r="AV75" s="87">
        <f t="shared" si="23"/>
        <v>0</v>
      </c>
      <c r="AW75" s="15">
        <f t="shared" si="24"/>
        <v>2</v>
      </c>
      <c r="AX75" s="5">
        <f t="shared" si="25"/>
        <v>0</v>
      </c>
      <c r="AY75" s="76"/>
      <c r="AZ75" s="220">
        <f t="shared" si="26"/>
        <v>0</v>
      </c>
      <c r="BA75" s="220">
        <f t="shared" si="27"/>
        <v>0</v>
      </c>
      <c r="BB75" s="221"/>
    </row>
    <row r="76" spans="1:73" ht="12.75" customHeight="1" x14ac:dyDescent="0.2">
      <c r="A76" s="3"/>
      <c r="B76" s="5">
        <f t="shared" si="28"/>
        <v>29</v>
      </c>
      <c r="C76" s="225"/>
      <c r="D76" s="226"/>
      <c r="E76" s="22"/>
      <c r="F76" s="84"/>
      <c r="G76" s="85">
        <f t="shared" si="29"/>
        <v>0</v>
      </c>
      <c r="H76" s="84"/>
      <c r="I76" s="85">
        <f t="shared" si="30"/>
        <v>0</v>
      </c>
      <c r="J76" s="84"/>
      <c r="K76" s="85">
        <f t="shared" si="31"/>
        <v>0</v>
      </c>
      <c r="L76" s="84"/>
      <c r="M76" s="85">
        <f t="shared" si="32"/>
        <v>0</v>
      </c>
      <c r="N76" s="84"/>
      <c r="O76" s="85">
        <f t="shared" si="33"/>
        <v>0</v>
      </c>
      <c r="P76" s="84"/>
      <c r="Q76" s="85">
        <f t="shared" si="34"/>
        <v>0</v>
      </c>
      <c r="R76" s="84"/>
      <c r="S76" s="85">
        <f t="shared" si="35"/>
        <v>0</v>
      </c>
      <c r="T76" s="84"/>
      <c r="U76" s="85">
        <f t="shared" si="36"/>
        <v>0</v>
      </c>
      <c r="V76" s="84"/>
      <c r="W76" s="85">
        <f t="shared" si="37"/>
        <v>0</v>
      </c>
      <c r="X76" s="84"/>
      <c r="Y76" s="85">
        <f t="shared" si="38"/>
        <v>0</v>
      </c>
      <c r="Z76" s="84"/>
      <c r="AA76" s="85">
        <f t="shared" si="39"/>
        <v>0</v>
      </c>
      <c r="AB76" s="84"/>
      <c r="AC76" s="85">
        <f t="shared" si="40"/>
        <v>0</v>
      </c>
      <c r="AD76" s="84"/>
      <c r="AE76" s="85">
        <f t="shared" si="41"/>
        <v>0</v>
      </c>
      <c r="AF76" s="84"/>
      <c r="AG76" s="85">
        <f t="shared" si="42"/>
        <v>0</v>
      </c>
      <c r="AH76" s="84"/>
      <c r="AI76" s="85">
        <f t="shared" si="43"/>
        <v>0</v>
      </c>
      <c r="AJ76" s="84"/>
      <c r="AK76" s="85">
        <f t="shared" si="44"/>
        <v>0</v>
      </c>
      <c r="AL76" s="84"/>
      <c r="AM76" s="85">
        <f t="shared" si="45"/>
        <v>0</v>
      </c>
      <c r="AN76" s="84"/>
      <c r="AO76" s="85">
        <f t="shared" si="46"/>
        <v>0</v>
      </c>
      <c r="AP76" s="84"/>
      <c r="AQ76" s="85">
        <f t="shared" si="47"/>
        <v>0</v>
      </c>
      <c r="AR76" s="84"/>
      <c r="AS76" s="85">
        <f t="shared" si="1"/>
        <v>0</v>
      </c>
      <c r="AT76" s="5">
        <f t="shared" si="22"/>
        <v>0</v>
      </c>
      <c r="AU76" s="14">
        <f t="shared" si="2"/>
        <v>0</v>
      </c>
      <c r="AV76" s="87">
        <f t="shared" si="23"/>
        <v>0</v>
      </c>
      <c r="AW76" s="15">
        <f t="shared" si="24"/>
        <v>2</v>
      </c>
      <c r="AX76" s="5">
        <f t="shared" si="25"/>
        <v>0</v>
      </c>
      <c r="AY76" s="76"/>
      <c r="AZ76" s="220">
        <f t="shared" si="26"/>
        <v>0</v>
      </c>
      <c r="BA76" s="220">
        <f t="shared" si="27"/>
        <v>0</v>
      </c>
      <c r="BB76" s="221"/>
    </row>
    <row r="77" spans="1:73" ht="12.75" customHeight="1" x14ac:dyDescent="0.2">
      <c r="A77" s="3"/>
      <c r="B77" s="5">
        <f t="shared" si="28"/>
        <v>30</v>
      </c>
      <c r="C77" s="225"/>
      <c r="D77" s="226"/>
      <c r="E77" s="22"/>
      <c r="F77" s="84"/>
      <c r="G77" s="85">
        <f t="shared" si="29"/>
        <v>0</v>
      </c>
      <c r="H77" s="84"/>
      <c r="I77" s="85">
        <f t="shared" si="30"/>
        <v>0</v>
      </c>
      <c r="J77" s="84"/>
      <c r="K77" s="85">
        <f t="shared" si="31"/>
        <v>0</v>
      </c>
      <c r="L77" s="84"/>
      <c r="M77" s="85">
        <f t="shared" si="32"/>
        <v>0</v>
      </c>
      <c r="N77" s="84"/>
      <c r="O77" s="85">
        <f t="shared" si="33"/>
        <v>0</v>
      </c>
      <c r="P77" s="84"/>
      <c r="Q77" s="85">
        <f t="shared" si="34"/>
        <v>0</v>
      </c>
      <c r="R77" s="84"/>
      <c r="S77" s="85">
        <f t="shared" si="35"/>
        <v>0</v>
      </c>
      <c r="T77" s="84"/>
      <c r="U77" s="85">
        <f t="shared" si="36"/>
        <v>0</v>
      </c>
      <c r="V77" s="84"/>
      <c r="W77" s="85">
        <f t="shared" si="37"/>
        <v>0</v>
      </c>
      <c r="X77" s="84"/>
      <c r="Y77" s="85">
        <f t="shared" si="38"/>
        <v>0</v>
      </c>
      <c r="Z77" s="84"/>
      <c r="AA77" s="85">
        <f t="shared" si="39"/>
        <v>0</v>
      </c>
      <c r="AB77" s="84"/>
      <c r="AC77" s="85">
        <f t="shared" si="40"/>
        <v>0</v>
      </c>
      <c r="AD77" s="84"/>
      <c r="AE77" s="85">
        <f t="shared" si="41"/>
        <v>0</v>
      </c>
      <c r="AF77" s="84"/>
      <c r="AG77" s="85">
        <f t="shared" si="42"/>
        <v>0</v>
      </c>
      <c r="AH77" s="84"/>
      <c r="AI77" s="85">
        <f t="shared" si="43"/>
        <v>0</v>
      </c>
      <c r="AJ77" s="84"/>
      <c r="AK77" s="85">
        <f t="shared" si="44"/>
        <v>0</v>
      </c>
      <c r="AL77" s="84"/>
      <c r="AM77" s="85">
        <f t="shared" si="45"/>
        <v>0</v>
      </c>
      <c r="AN77" s="84"/>
      <c r="AO77" s="85">
        <f t="shared" si="46"/>
        <v>0</v>
      </c>
      <c r="AP77" s="84"/>
      <c r="AQ77" s="85">
        <f t="shared" si="47"/>
        <v>0</v>
      </c>
      <c r="AR77" s="84"/>
      <c r="AS77" s="85">
        <f t="shared" si="1"/>
        <v>0</v>
      </c>
      <c r="AT77" s="5">
        <f t="shared" si="22"/>
        <v>0</v>
      </c>
      <c r="AU77" s="14">
        <f t="shared" si="2"/>
        <v>0</v>
      </c>
      <c r="AV77" s="87">
        <f t="shared" si="23"/>
        <v>0</v>
      </c>
      <c r="AW77" s="15">
        <f t="shared" si="24"/>
        <v>2</v>
      </c>
      <c r="AX77" s="5">
        <f t="shared" si="25"/>
        <v>0</v>
      </c>
      <c r="AY77" s="76"/>
      <c r="AZ77" s="220">
        <f t="shared" si="26"/>
        <v>0</v>
      </c>
      <c r="BA77" s="220">
        <f t="shared" si="27"/>
        <v>0</v>
      </c>
      <c r="BB77" s="221"/>
    </row>
    <row r="78" spans="1:73" ht="12.75" customHeight="1" x14ac:dyDescent="0.2">
      <c r="A78" s="3"/>
      <c r="B78" s="5">
        <f t="shared" si="28"/>
        <v>31</v>
      </c>
      <c r="C78" s="225"/>
      <c r="D78" s="226"/>
      <c r="E78" s="22"/>
      <c r="F78" s="84"/>
      <c r="G78" s="85">
        <f t="shared" si="29"/>
        <v>0</v>
      </c>
      <c r="H78" s="84"/>
      <c r="I78" s="85">
        <f t="shared" si="30"/>
        <v>0</v>
      </c>
      <c r="J78" s="84"/>
      <c r="K78" s="85">
        <f t="shared" si="31"/>
        <v>0</v>
      </c>
      <c r="L78" s="84"/>
      <c r="M78" s="85">
        <f t="shared" si="32"/>
        <v>0</v>
      </c>
      <c r="N78" s="84"/>
      <c r="O78" s="85">
        <f t="shared" si="33"/>
        <v>0</v>
      </c>
      <c r="P78" s="84"/>
      <c r="Q78" s="85">
        <f t="shared" si="34"/>
        <v>0</v>
      </c>
      <c r="R78" s="84"/>
      <c r="S78" s="85">
        <f t="shared" si="35"/>
        <v>0</v>
      </c>
      <c r="T78" s="84"/>
      <c r="U78" s="85">
        <f t="shared" si="36"/>
        <v>0</v>
      </c>
      <c r="V78" s="84"/>
      <c r="W78" s="85">
        <f t="shared" si="37"/>
        <v>0</v>
      </c>
      <c r="X78" s="84"/>
      <c r="Y78" s="85">
        <f t="shared" si="38"/>
        <v>0</v>
      </c>
      <c r="Z78" s="84"/>
      <c r="AA78" s="85">
        <f t="shared" si="39"/>
        <v>0</v>
      </c>
      <c r="AB78" s="84"/>
      <c r="AC78" s="85">
        <f t="shared" si="40"/>
        <v>0</v>
      </c>
      <c r="AD78" s="84"/>
      <c r="AE78" s="85">
        <f t="shared" si="41"/>
        <v>0</v>
      </c>
      <c r="AF78" s="84"/>
      <c r="AG78" s="85">
        <f t="shared" si="42"/>
        <v>0</v>
      </c>
      <c r="AH78" s="84"/>
      <c r="AI78" s="85">
        <f t="shared" si="43"/>
        <v>0</v>
      </c>
      <c r="AJ78" s="84"/>
      <c r="AK78" s="85">
        <f t="shared" si="44"/>
        <v>0</v>
      </c>
      <c r="AL78" s="84"/>
      <c r="AM78" s="85">
        <f t="shared" si="45"/>
        <v>0</v>
      </c>
      <c r="AN78" s="84"/>
      <c r="AO78" s="85">
        <f t="shared" si="46"/>
        <v>0</v>
      </c>
      <c r="AP78" s="84"/>
      <c r="AQ78" s="85">
        <f t="shared" si="47"/>
        <v>0</v>
      </c>
      <c r="AR78" s="84"/>
      <c r="AS78" s="85">
        <f t="shared" si="1"/>
        <v>0</v>
      </c>
      <c r="AT78" s="5">
        <f t="shared" si="22"/>
        <v>0</v>
      </c>
      <c r="AU78" s="14">
        <f t="shared" si="2"/>
        <v>0</v>
      </c>
      <c r="AV78" s="87">
        <f t="shared" si="23"/>
        <v>0</v>
      </c>
      <c r="AW78" s="15">
        <f t="shared" si="24"/>
        <v>2</v>
      </c>
      <c r="AX78" s="5">
        <f t="shared" si="25"/>
        <v>0</v>
      </c>
      <c r="AY78" s="76"/>
      <c r="AZ78" s="220">
        <f t="shared" si="26"/>
        <v>0</v>
      </c>
      <c r="BA78" s="220">
        <f t="shared" si="27"/>
        <v>0</v>
      </c>
      <c r="BB78" s="221"/>
    </row>
    <row r="79" spans="1:73" ht="12.75" customHeight="1" x14ac:dyDescent="0.2">
      <c r="A79" s="3"/>
      <c r="B79" s="5">
        <f t="shared" si="28"/>
        <v>32</v>
      </c>
      <c r="C79" s="225"/>
      <c r="D79" s="226"/>
      <c r="E79" s="22"/>
      <c r="F79" s="84"/>
      <c r="G79" s="85">
        <f t="shared" si="29"/>
        <v>0</v>
      </c>
      <c r="H79" s="84"/>
      <c r="I79" s="85">
        <f t="shared" si="30"/>
        <v>0</v>
      </c>
      <c r="J79" s="84"/>
      <c r="K79" s="85">
        <f t="shared" si="31"/>
        <v>0</v>
      </c>
      <c r="L79" s="84"/>
      <c r="M79" s="85">
        <f t="shared" si="32"/>
        <v>0</v>
      </c>
      <c r="N79" s="84"/>
      <c r="O79" s="85">
        <f t="shared" si="33"/>
        <v>0</v>
      </c>
      <c r="P79" s="84"/>
      <c r="Q79" s="85">
        <f t="shared" si="34"/>
        <v>0</v>
      </c>
      <c r="R79" s="84"/>
      <c r="S79" s="85">
        <f t="shared" si="35"/>
        <v>0</v>
      </c>
      <c r="T79" s="84"/>
      <c r="U79" s="85">
        <f t="shared" si="36"/>
        <v>0</v>
      </c>
      <c r="V79" s="84"/>
      <c r="W79" s="85">
        <f t="shared" si="37"/>
        <v>0</v>
      </c>
      <c r="X79" s="84"/>
      <c r="Y79" s="85">
        <f t="shared" si="38"/>
        <v>0</v>
      </c>
      <c r="Z79" s="84"/>
      <c r="AA79" s="85">
        <f t="shared" si="39"/>
        <v>0</v>
      </c>
      <c r="AB79" s="84"/>
      <c r="AC79" s="85">
        <f t="shared" si="40"/>
        <v>0</v>
      </c>
      <c r="AD79" s="84"/>
      <c r="AE79" s="85">
        <f t="shared" si="41"/>
        <v>0</v>
      </c>
      <c r="AF79" s="84"/>
      <c r="AG79" s="85">
        <f t="shared" si="42"/>
        <v>0</v>
      </c>
      <c r="AH79" s="84"/>
      <c r="AI79" s="85">
        <f t="shared" si="43"/>
        <v>0</v>
      </c>
      <c r="AJ79" s="84"/>
      <c r="AK79" s="85">
        <f t="shared" si="44"/>
        <v>0</v>
      </c>
      <c r="AL79" s="84"/>
      <c r="AM79" s="85">
        <f t="shared" si="45"/>
        <v>0</v>
      </c>
      <c r="AN79" s="84"/>
      <c r="AO79" s="85">
        <f t="shared" si="46"/>
        <v>0</v>
      </c>
      <c r="AP79" s="84"/>
      <c r="AQ79" s="85">
        <f t="shared" si="47"/>
        <v>0</v>
      </c>
      <c r="AR79" s="84"/>
      <c r="AS79" s="85">
        <f t="shared" si="1"/>
        <v>0</v>
      </c>
      <c r="AT79" s="5">
        <f t="shared" si="22"/>
        <v>0</v>
      </c>
      <c r="AU79" s="14">
        <f t="shared" si="2"/>
        <v>0</v>
      </c>
      <c r="AV79" s="87">
        <f t="shared" si="23"/>
        <v>0</v>
      </c>
      <c r="AW79" s="15">
        <f t="shared" si="24"/>
        <v>2</v>
      </c>
      <c r="AX79" s="5">
        <f t="shared" si="25"/>
        <v>0</v>
      </c>
      <c r="AY79" s="76"/>
      <c r="AZ79" s="220">
        <f t="shared" si="26"/>
        <v>0</v>
      </c>
      <c r="BA79" s="220">
        <f t="shared" si="27"/>
        <v>0</v>
      </c>
      <c r="BB79" s="221"/>
    </row>
    <row r="80" spans="1:73" ht="12.75" customHeight="1" x14ac:dyDescent="0.2">
      <c r="A80" s="3"/>
      <c r="B80" s="5">
        <f t="shared" si="28"/>
        <v>33</v>
      </c>
      <c r="C80" s="225"/>
      <c r="D80" s="226"/>
      <c r="E80" s="22"/>
      <c r="F80" s="84"/>
      <c r="G80" s="85">
        <f t="shared" si="29"/>
        <v>0</v>
      </c>
      <c r="H80" s="84"/>
      <c r="I80" s="85">
        <f t="shared" si="30"/>
        <v>0</v>
      </c>
      <c r="J80" s="84"/>
      <c r="K80" s="85">
        <f t="shared" si="31"/>
        <v>0</v>
      </c>
      <c r="L80" s="84"/>
      <c r="M80" s="85">
        <f t="shared" si="32"/>
        <v>0</v>
      </c>
      <c r="N80" s="84"/>
      <c r="O80" s="85">
        <f t="shared" si="33"/>
        <v>0</v>
      </c>
      <c r="P80" s="84"/>
      <c r="Q80" s="85">
        <f t="shared" si="34"/>
        <v>0</v>
      </c>
      <c r="R80" s="84"/>
      <c r="S80" s="85">
        <f t="shared" si="35"/>
        <v>0</v>
      </c>
      <c r="T80" s="84"/>
      <c r="U80" s="85">
        <f t="shared" si="36"/>
        <v>0</v>
      </c>
      <c r="V80" s="84"/>
      <c r="W80" s="85">
        <f t="shared" si="37"/>
        <v>0</v>
      </c>
      <c r="X80" s="84"/>
      <c r="Y80" s="85">
        <f t="shared" si="38"/>
        <v>0</v>
      </c>
      <c r="Z80" s="84"/>
      <c r="AA80" s="85">
        <f t="shared" si="39"/>
        <v>0</v>
      </c>
      <c r="AB80" s="84"/>
      <c r="AC80" s="85">
        <f t="shared" si="40"/>
        <v>0</v>
      </c>
      <c r="AD80" s="84"/>
      <c r="AE80" s="85">
        <f t="shared" si="41"/>
        <v>0</v>
      </c>
      <c r="AF80" s="84"/>
      <c r="AG80" s="85">
        <f t="shared" si="42"/>
        <v>0</v>
      </c>
      <c r="AH80" s="84"/>
      <c r="AI80" s="85">
        <f t="shared" si="43"/>
        <v>0</v>
      </c>
      <c r="AJ80" s="84"/>
      <c r="AK80" s="85">
        <f t="shared" si="44"/>
        <v>0</v>
      </c>
      <c r="AL80" s="84"/>
      <c r="AM80" s="85">
        <f t="shared" si="45"/>
        <v>0</v>
      </c>
      <c r="AN80" s="84"/>
      <c r="AO80" s="85">
        <f t="shared" si="46"/>
        <v>0</v>
      </c>
      <c r="AP80" s="84"/>
      <c r="AQ80" s="85">
        <f t="shared" si="47"/>
        <v>0</v>
      </c>
      <c r="AR80" s="84"/>
      <c r="AS80" s="85">
        <f t="shared" si="1"/>
        <v>0</v>
      </c>
      <c r="AT80" s="5">
        <f t="shared" si="22"/>
        <v>0</v>
      </c>
      <c r="AU80" s="14">
        <f t="shared" si="2"/>
        <v>0</v>
      </c>
      <c r="AV80" s="87">
        <f t="shared" si="23"/>
        <v>0</v>
      </c>
      <c r="AW80" s="15">
        <f t="shared" si="24"/>
        <v>2</v>
      </c>
      <c r="AX80" s="5">
        <f t="shared" si="25"/>
        <v>0</v>
      </c>
      <c r="AY80" s="76"/>
      <c r="AZ80" s="220">
        <f t="shared" si="26"/>
        <v>0</v>
      </c>
      <c r="BA80" s="220">
        <f t="shared" si="27"/>
        <v>0</v>
      </c>
      <c r="BB80" s="221"/>
    </row>
    <row r="81" spans="1:72" ht="12.75" customHeight="1" x14ac:dyDescent="0.2">
      <c r="A81" s="3"/>
      <c r="B81" s="5">
        <f t="shared" si="28"/>
        <v>34</v>
      </c>
      <c r="C81" s="225"/>
      <c r="D81" s="226"/>
      <c r="E81" s="22"/>
      <c r="F81" s="84"/>
      <c r="G81" s="85">
        <f t="shared" si="29"/>
        <v>0</v>
      </c>
      <c r="H81" s="84"/>
      <c r="I81" s="85">
        <f t="shared" si="30"/>
        <v>0</v>
      </c>
      <c r="J81" s="84"/>
      <c r="K81" s="85">
        <f t="shared" si="31"/>
        <v>0</v>
      </c>
      <c r="L81" s="84"/>
      <c r="M81" s="85">
        <f t="shared" si="32"/>
        <v>0</v>
      </c>
      <c r="N81" s="84"/>
      <c r="O81" s="85">
        <f t="shared" si="33"/>
        <v>0</v>
      </c>
      <c r="P81" s="84"/>
      <c r="Q81" s="85">
        <f t="shared" si="34"/>
        <v>0</v>
      </c>
      <c r="R81" s="84"/>
      <c r="S81" s="85">
        <f t="shared" si="35"/>
        <v>0</v>
      </c>
      <c r="T81" s="84"/>
      <c r="U81" s="85">
        <f t="shared" si="36"/>
        <v>0</v>
      </c>
      <c r="V81" s="84"/>
      <c r="W81" s="85">
        <f t="shared" si="37"/>
        <v>0</v>
      </c>
      <c r="X81" s="84"/>
      <c r="Y81" s="85">
        <f t="shared" si="38"/>
        <v>0</v>
      </c>
      <c r="Z81" s="84"/>
      <c r="AA81" s="85">
        <f t="shared" si="39"/>
        <v>0</v>
      </c>
      <c r="AB81" s="84"/>
      <c r="AC81" s="85">
        <f t="shared" si="40"/>
        <v>0</v>
      </c>
      <c r="AD81" s="84"/>
      <c r="AE81" s="85">
        <f t="shared" si="41"/>
        <v>0</v>
      </c>
      <c r="AF81" s="84"/>
      <c r="AG81" s="85">
        <f t="shared" si="42"/>
        <v>0</v>
      </c>
      <c r="AH81" s="84"/>
      <c r="AI81" s="85">
        <f t="shared" si="43"/>
        <v>0</v>
      </c>
      <c r="AJ81" s="84"/>
      <c r="AK81" s="85">
        <f t="shared" si="44"/>
        <v>0</v>
      </c>
      <c r="AL81" s="84"/>
      <c r="AM81" s="85">
        <f t="shared" si="45"/>
        <v>0</v>
      </c>
      <c r="AN81" s="84"/>
      <c r="AO81" s="85">
        <f t="shared" si="46"/>
        <v>0</v>
      </c>
      <c r="AP81" s="84"/>
      <c r="AQ81" s="85">
        <f t="shared" si="47"/>
        <v>0</v>
      </c>
      <c r="AR81" s="84"/>
      <c r="AS81" s="85">
        <f t="shared" si="1"/>
        <v>0</v>
      </c>
      <c r="AT81" s="5">
        <f t="shared" si="22"/>
        <v>0</v>
      </c>
      <c r="AU81" s="14">
        <f t="shared" si="2"/>
        <v>0</v>
      </c>
      <c r="AV81" s="87">
        <f t="shared" si="23"/>
        <v>0</v>
      </c>
      <c r="AW81" s="15">
        <f t="shared" si="24"/>
        <v>2</v>
      </c>
      <c r="AX81" s="5">
        <f t="shared" si="25"/>
        <v>0</v>
      </c>
      <c r="AY81" s="76"/>
      <c r="AZ81" s="220">
        <f t="shared" si="26"/>
        <v>0</v>
      </c>
      <c r="BA81" s="220">
        <f t="shared" si="27"/>
        <v>0</v>
      </c>
      <c r="BB81" s="221"/>
      <c r="BS81" s="108" t="s">
        <v>8</v>
      </c>
      <c r="BT81" s="108" t="s">
        <v>34</v>
      </c>
    </row>
    <row r="82" spans="1:72" ht="12.75" customHeight="1" x14ac:dyDescent="0.2">
      <c r="A82" s="3"/>
      <c r="B82" s="5">
        <f t="shared" si="28"/>
        <v>35</v>
      </c>
      <c r="C82" s="225"/>
      <c r="D82" s="226"/>
      <c r="E82" s="22"/>
      <c r="F82" s="84"/>
      <c r="G82" s="85">
        <f t="shared" si="29"/>
        <v>0</v>
      </c>
      <c r="H82" s="84"/>
      <c r="I82" s="85">
        <f t="shared" si="30"/>
        <v>0</v>
      </c>
      <c r="J82" s="84"/>
      <c r="K82" s="85">
        <f t="shared" si="31"/>
        <v>0</v>
      </c>
      <c r="L82" s="84"/>
      <c r="M82" s="85">
        <f t="shared" si="32"/>
        <v>0</v>
      </c>
      <c r="N82" s="84"/>
      <c r="O82" s="85">
        <f t="shared" si="33"/>
        <v>0</v>
      </c>
      <c r="P82" s="84"/>
      <c r="Q82" s="85">
        <f t="shared" si="34"/>
        <v>0</v>
      </c>
      <c r="R82" s="84"/>
      <c r="S82" s="85">
        <f t="shared" si="35"/>
        <v>0</v>
      </c>
      <c r="T82" s="84"/>
      <c r="U82" s="85">
        <f t="shared" si="36"/>
        <v>0</v>
      </c>
      <c r="V82" s="84"/>
      <c r="W82" s="85">
        <f t="shared" si="37"/>
        <v>0</v>
      </c>
      <c r="X82" s="84"/>
      <c r="Y82" s="85">
        <f t="shared" si="38"/>
        <v>0</v>
      </c>
      <c r="Z82" s="84"/>
      <c r="AA82" s="85">
        <f t="shared" si="39"/>
        <v>0</v>
      </c>
      <c r="AB82" s="84"/>
      <c r="AC82" s="85">
        <f t="shared" si="40"/>
        <v>0</v>
      </c>
      <c r="AD82" s="84"/>
      <c r="AE82" s="85">
        <f t="shared" si="41"/>
        <v>0</v>
      </c>
      <c r="AF82" s="84"/>
      <c r="AG82" s="85">
        <f t="shared" si="42"/>
        <v>0</v>
      </c>
      <c r="AH82" s="84"/>
      <c r="AI82" s="85">
        <f t="shared" si="43"/>
        <v>0</v>
      </c>
      <c r="AJ82" s="84"/>
      <c r="AK82" s="85">
        <f t="shared" si="44"/>
        <v>0</v>
      </c>
      <c r="AL82" s="84"/>
      <c r="AM82" s="85">
        <f t="shared" si="45"/>
        <v>0</v>
      </c>
      <c r="AN82" s="84"/>
      <c r="AO82" s="85">
        <f t="shared" si="46"/>
        <v>0</v>
      </c>
      <c r="AP82" s="84"/>
      <c r="AQ82" s="85">
        <f t="shared" si="47"/>
        <v>0</v>
      </c>
      <c r="AR82" s="84"/>
      <c r="AS82" s="85">
        <f t="shared" si="1"/>
        <v>0</v>
      </c>
      <c r="AT82" s="5">
        <f t="shared" si="22"/>
        <v>0</v>
      </c>
      <c r="AU82" s="14">
        <f t="shared" si="2"/>
        <v>0</v>
      </c>
      <c r="AV82" s="87">
        <f t="shared" si="23"/>
        <v>0</v>
      </c>
      <c r="AW82" s="15">
        <f t="shared" si="24"/>
        <v>2</v>
      </c>
      <c r="AX82" s="5">
        <f t="shared" si="25"/>
        <v>0</v>
      </c>
      <c r="AY82" s="76"/>
      <c r="AZ82" s="220">
        <f t="shared" si="26"/>
        <v>0</v>
      </c>
      <c r="BA82" s="220">
        <f t="shared" si="27"/>
        <v>0</v>
      </c>
      <c r="BB82" s="221"/>
      <c r="BS82" s="109">
        <v>1</v>
      </c>
      <c r="BT82" s="110" t="s">
        <v>64</v>
      </c>
    </row>
    <row r="83" spans="1:72" ht="12.75" customHeight="1" x14ac:dyDescent="0.2">
      <c r="A83" s="3"/>
      <c r="B83" s="5">
        <f t="shared" si="28"/>
        <v>36</v>
      </c>
      <c r="C83" s="225"/>
      <c r="D83" s="226"/>
      <c r="E83" s="22"/>
      <c r="F83" s="84"/>
      <c r="G83" s="85">
        <f t="shared" si="29"/>
        <v>0</v>
      </c>
      <c r="H83" s="84"/>
      <c r="I83" s="85">
        <f t="shared" si="30"/>
        <v>0</v>
      </c>
      <c r="J83" s="84"/>
      <c r="K83" s="85">
        <f t="shared" si="31"/>
        <v>0</v>
      </c>
      <c r="L83" s="84"/>
      <c r="M83" s="85">
        <f t="shared" si="32"/>
        <v>0</v>
      </c>
      <c r="N83" s="84"/>
      <c r="O83" s="85">
        <f t="shared" si="33"/>
        <v>0</v>
      </c>
      <c r="P83" s="84"/>
      <c r="Q83" s="85">
        <f t="shared" si="34"/>
        <v>0</v>
      </c>
      <c r="R83" s="84"/>
      <c r="S83" s="85">
        <f t="shared" si="35"/>
        <v>0</v>
      </c>
      <c r="T83" s="84"/>
      <c r="U83" s="85">
        <f t="shared" si="36"/>
        <v>0</v>
      </c>
      <c r="V83" s="84"/>
      <c r="W83" s="85">
        <f t="shared" si="37"/>
        <v>0</v>
      </c>
      <c r="X83" s="84"/>
      <c r="Y83" s="85">
        <f t="shared" si="38"/>
        <v>0</v>
      </c>
      <c r="Z83" s="84"/>
      <c r="AA83" s="85">
        <f t="shared" si="39"/>
        <v>0</v>
      </c>
      <c r="AB83" s="84"/>
      <c r="AC83" s="85">
        <f t="shared" si="40"/>
        <v>0</v>
      </c>
      <c r="AD83" s="84"/>
      <c r="AE83" s="85">
        <f t="shared" si="41"/>
        <v>0</v>
      </c>
      <c r="AF83" s="84"/>
      <c r="AG83" s="85">
        <f t="shared" si="42"/>
        <v>0</v>
      </c>
      <c r="AH83" s="84"/>
      <c r="AI83" s="85">
        <f t="shared" si="43"/>
        <v>0</v>
      </c>
      <c r="AJ83" s="84"/>
      <c r="AK83" s="85">
        <f t="shared" si="44"/>
        <v>0</v>
      </c>
      <c r="AL83" s="84"/>
      <c r="AM83" s="85">
        <f t="shared" si="45"/>
        <v>0</v>
      </c>
      <c r="AN83" s="84"/>
      <c r="AO83" s="85">
        <f t="shared" si="46"/>
        <v>0</v>
      </c>
      <c r="AP83" s="84"/>
      <c r="AQ83" s="85">
        <f t="shared" si="47"/>
        <v>0</v>
      </c>
      <c r="AR83" s="84"/>
      <c r="AS83" s="85">
        <f t="shared" si="1"/>
        <v>0</v>
      </c>
      <c r="AT83" s="5">
        <f t="shared" si="22"/>
        <v>0</v>
      </c>
      <c r="AU83" s="14">
        <f t="shared" si="2"/>
        <v>0</v>
      </c>
      <c r="AV83" s="87">
        <f t="shared" si="23"/>
        <v>0</v>
      </c>
      <c r="AW83" s="15">
        <f t="shared" si="24"/>
        <v>2</v>
      </c>
      <c r="AX83" s="5">
        <f t="shared" si="25"/>
        <v>0</v>
      </c>
      <c r="AY83" s="76"/>
      <c r="AZ83" s="220">
        <f t="shared" si="26"/>
        <v>0</v>
      </c>
      <c r="BA83" s="220">
        <f t="shared" si="27"/>
        <v>0</v>
      </c>
      <c r="BB83" s="221"/>
      <c r="BH83" s="294" t="s">
        <v>89</v>
      </c>
      <c r="BI83" s="294" t="s">
        <v>90</v>
      </c>
      <c r="BJ83" s="294" t="s">
        <v>91</v>
      </c>
      <c r="BS83" s="109">
        <f>BS82+1</f>
        <v>2</v>
      </c>
      <c r="BT83" s="110" t="s">
        <v>40</v>
      </c>
    </row>
    <row r="84" spans="1:72" ht="12.75" customHeight="1" x14ac:dyDescent="0.2">
      <c r="A84" s="3"/>
      <c r="B84" s="5">
        <f t="shared" si="28"/>
        <v>37</v>
      </c>
      <c r="C84" s="225"/>
      <c r="D84" s="226"/>
      <c r="E84" s="22"/>
      <c r="F84" s="84"/>
      <c r="G84" s="85">
        <f t="shared" si="29"/>
        <v>0</v>
      </c>
      <c r="H84" s="84"/>
      <c r="I84" s="85">
        <f t="shared" si="30"/>
        <v>0</v>
      </c>
      <c r="J84" s="84"/>
      <c r="K84" s="85">
        <f t="shared" si="31"/>
        <v>0</v>
      </c>
      <c r="L84" s="84"/>
      <c r="M84" s="85">
        <f t="shared" si="32"/>
        <v>0</v>
      </c>
      <c r="N84" s="84"/>
      <c r="O84" s="85">
        <f t="shared" si="33"/>
        <v>0</v>
      </c>
      <c r="P84" s="84"/>
      <c r="Q84" s="85">
        <f t="shared" si="34"/>
        <v>0</v>
      </c>
      <c r="R84" s="84"/>
      <c r="S84" s="85">
        <f t="shared" si="35"/>
        <v>0</v>
      </c>
      <c r="T84" s="84"/>
      <c r="U84" s="85">
        <f t="shared" si="36"/>
        <v>0</v>
      </c>
      <c r="V84" s="84"/>
      <c r="W84" s="85">
        <f t="shared" si="37"/>
        <v>0</v>
      </c>
      <c r="X84" s="84"/>
      <c r="Y84" s="85">
        <f t="shared" si="38"/>
        <v>0</v>
      </c>
      <c r="Z84" s="84"/>
      <c r="AA84" s="85">
        <f t="shared" si="39"/>
        <v>0</v>
      </c>
      <c r="AB84" s="84"/>
      <c r="AC84" s="85">
        <f t="shared" si="40"/>
        <v>0</v>
      </c>
      <c r="AD84" s="84"/>
      <c r="AE84" s="85">
        <f t="shared" si="41"/>
        <v>0</v>
      </c>
      <c r="AF84" s="84"/>
      <c r="AG84" s="85">
        <f t="shared" si="42"/>
        <v>0</v>
      </c>
      <c r="AH84" s="84"/>
      <c r="AI84" s="85">
        <f t="shared" si="43"/>
        <v>0</v>
      </c>
      <c r="AJ84" s="84"/>
      <c r="AK84" s="85">
        <f t="shared" si="44"/>
        <v>0</v>
      </c>
      <c r="AL84" s="84"/>
      <c r="AM84" s="85">
        <f t="shared" si="45"/>
        <v>0</v>
      </c>
      <c r="AN84" s="84"/>
      <c r="AO84" s="85">
        <f t="shared" si="46"/>
        <v>0</v>
      </c>
      <c r="AP84" s="84"/>
      <c r="AQ84" s="85">
        <f t="shared" si="47"/>
        <v>0</v>
      </c>
      <c r="AR84" s="84"/>
      <c r="AS84" s="85">
        <f t="shared" si="1"/>
        <v>0</v>
      </c>
      <c r="AT84" s="5">
        <f t="shared" si="22"/>
        <v>0</v>
      </c>
      <c r="AU84" s="14">
        <f t="shared" si="2"/>
        <v>0</v>
      </c>
      <c r="AV84" s="87">
        <f t="shared" si="23"/>
        <v>0</v>
      </c>
      <c r="AW84" s="15">
        <f t="shared" si="24"/>
        <v>2</v>
      </c>
      <c r="AX84" s="5">
        <f t="shared" si="25"/>
        <v>0</v>
      </c>
      <c r="AY84" s="76"/>
      <c r="AZ84" s="220">
        <f t="shared" si="26"/>
        <v>0</v>
      </c>
      <c r="BA84" s="220">
        <f t="shared" si="27"/>
        <v>0</v>
      </c>
      <c r="BB84" s="221"/>
      <c r="BH84" s="295"/>
      <c r="BI84" s="295"/>
      <c r="BJ84" s="295"/>
      <c r="BS84" s="109">
        <f>BS83+1</f>
        <v>3</v>
      </c>
      <c r="BT84" s="110" t="s">
        <v>41</v>
      </c>
    </row>
    <row r="85" spans="1:72" ht="12.75" customHeight="1" x14ac:dyDescent="0.2">
      <c r="A85" s="3"/>
      <c r="B85" s="5">
        <f t="shared" si="28"/>
        <v>38</v>
      </c>
      <c r="C85" s="225"/>
      <c r="D85" s="226"/>
      <c r="E85" s="22"/>
      <c r="F85" s="84"/>
      <c r="G85" s="85">
        <f t="shared" si="29"/>
        <v>0</v>
      </c>
      <c r="H85" s="84"/>
      <c r="I85" s="85">
        <f t="shared" si="30"/>
        <v>0</v>
      </c>
      <c r="J85" s="84"/>
      <c r="K85" s="85">
        <f t="shared" si="31"/>
        <v>0</v>
      </c>
      <c r="L85" s="84"/>
      <c r="M85" s="85">
        <f t="shared" si="32"/>
        <v>0</v>
      </c>
      <c r="N85" s="84"/>
      <c r="O85" s="85">
        <f t="shared" si="33"/>
        <v>0</v>
      </c>
      <c r="P85" s="84"/>
      <c r="Q85" s="85">
        <f t="shared" si="34"/>
        <v>0</v>
      </c>
      <c r="R85" s="84"/>
      <c r="S85" s="85">
        <f t="shared" si="35"/>
        <v>0</v>
      </c>
      <c r="T85" s="84"/>
      <c r="U85" s="85">
        <f t="shared" si="36"/>
        <v>0</v>
      </c>
      <c r="V85" s="84"/>
      <c r="W85" s="85">
        <f t="shared" si="37"/>
        <v>0</v>
      </c>
      <c r="X85" s="84"/>
      <c r="Y85" s="85">
        <f t="shared" si="38"/>
        <v>0</v>
      </c>
      <c r="Z85" s="84"/>
      <c r="AA85" s="85">
        <f t="shared" si="39"/>
        <v>0</v>
      </c>
      <c r="AB85" s="84"/>
      <c r="AC85" s="85">
        <f t="shared" si="40"/>
        <v>0</v>
      </c>
      <c r="AD85" s="84"/>
      <c r="AE85" s="85">
        <f t="shared" si="41"/>
        <v>0</v>
      </c>
      <c r="AF85" s="84"/>
      <c r="AG85" s="85">
        <f t="shared" si="42"/>
        <v>0</v>
      </c>
      <c r="AH85" s="84"/>
      <c r="AI85" s="85">
        <f t="shared" si="43"/>
        <v>0</v>
      </c>
      <c r="AJ85" s="84"/>
      <c r="AK85" s="85">
        <f t="shared" si="44"/>
        <v>0</v>
      </c>
      <c r="AL85" s="84"/>
      <c r="AM85" s="85">
        <f t="shared" si="45"/>
        <v>0</v>
      </c>
      <c r="AN85" s="84"/>
      <c r="AO85" s="85">
        <f t="shared" si="46"/>
        <v>0</v>
      </c>
      <c r="AP85" s="84"/>
      <c r="AQ85" s="85">
        <f t="shared" si="47"/>
        <v>0</v>
      </c>
      <c r="AR85" s="84"/>
      <c r="AS85" s="85">
        <f t="shared" si="1"/>
        <v>0</v>
      </c>
      <c r="AT85" s="5">
        <f t="shared" si="22"/>
        <v>0</v>
      </c>
      <c r="AU85" s="14">
        <f t="shared" si="2"/>
        <v>0</v>
      </c>
      <c r="AV85" s="87">
        <f t="shared" si="23"/>
        <v>0</v>
      </c>
      <c r="AW85" s="15">
        <f t="shared" si="24"/>
        <v>2</v>
      </c>
      <c r="AX85" s="5">
        <f t="shared" si="25"/>
        <v>0</v>
      </c>
      <c r="AY85" s="76"/>
      <c r="AZ85" s="220">
        <f t="shared" si="26"/>
        <v>0</v>
      </c>
      <c r="BA85" s="220">
        <f t="shared" si="27"/>
        <v>0</v>
      </c>
      <c r="BB85" s="221"/>
      <c r="BH85" s="295"/>
      <c r="BI85" s="295"/>
      <c r="BJ85" s="295"/>
      <c r="BS85" s="109">
        <f>BS84+1</f>
        <v>4</v>
      </c>
      <c r="BT85" s="110" t="s">
        <v>39</v>
      </c>
    </row>
    <row r="86" spans="1:72" ht="12.75" customHeight="1" x14ac:dyDescent="0.2">
      <c r="A86" s="3"/>
      <c r="B86" s="5">
        <f t="shared" si="28"/>
        <v>39</v>
      </c>
      <c r="C86" s="225"/>
      <c r="D86" s="226"/>
      <c r="E86" s="22"/>
      <c r="F86" s="84"/>
      <c r="G86" s="85">
        <f t="shared" si="29"/>
        <v>0</v>
      </c>
      <c r="H86" s="84"/>
      <c r="I86" s="85">
        <f t="shared" si="30"/>
        <v>0</v>
      </c>
      <c r="J86" s="84"/>
      <c r="K86" s="85">
        <f t="shared" si="31"/>
        <v>0</v>
      </c>
      <c r="L86" s="84"/>
      <c r="M86" s="85">
        <f t="shared" si="32"/>
        <v>0</v>
      </c>
      <c r="N86" s="84"/>
      <c r="O86" s="85">
        <f t="shared" si="33"/>
        <v>0</v>
      </c>
      <c r="P86" s="84"/>
      <c r="Q86" s="85">
        <f t="shared" si="34"/>
        <v>0</v>
      </c>
      <c r="R86" s="84"/>
      <c r="S86" s="85">
        <f t="shared" si="35"/>
        <v>0</v>
      </c>
      <c r="T86" s="84"/>
      <c r="U86" s="85">
        <f t="shared" si="36"/>
        <v>0</v>
      </c>
      <c r="V86" s="84"/>
      <c r="W86" s="85">
        <f t="shared" si="37"/>
        <v>0</v>
      </c>
      <c r="X86" s="84"/>
      <c r="Y86" s="85">
        <f t="shared" si="38"/>
        <v>0</v>
      </c>
      <c r="Z86" s="84"/>
      <c r="AA86" s="85">
        <f t="shared" si="39"/>
        <v>0</v>
      </c>
      <c r="AB86" s="84"/>
      <c r="AC86" s="85">
        <f t="shared" si="40"/>
        <v>0</v>
      </c>
      <c r="AD86" s="84"/>
      <c r="AE86" s="85">
        <f t="shared" si="41"/>
        <v>0</v>
      </c>
      <c r="AF86" s="84"/>
      <c r="AG86" s="85">
        <f t="shared" si="42"/>
        <v>0</v>
      </c>
      <c r="AH86" s="84"/>
      <c r="AI86" s="85">
        <f t="shared" si="43"/>
        <v>0</v>
      </c>
      <c r="AJ86" s="84"/>
      <c r="AK86" s="85">
        <f t="shared" si="44"/>
        <v>0</v>
      </c>
      <c r="AL86" s="84"/>
      <c r="AM86" s="85">
        <f t="shared" si="45"/>
        <v>0</v>
      </c>
      <c r="AN86" s="84"/>
      <c r="AO86" s="85">
        <f t="shared" si="46"/>
        <v>0</v>
      </c>
      <c r="AP86" s="84"/>
      <c r="AQ86" s="85">
        <f t="shared" si="47"/>
        <v>0</v>
      </c>
      <c r="AR86" s="84"/>
      <c r="AS86" s="85">
        <f t="shared" si="1"/>
        <v>0</v>
      </c>
      <c r="AT86" s="5">
        <f t="shared" si="22"/>
        <v>0</v>
      </c>
      <c r="AU86" s="14">
        <f t="shared" si="2"/>
        <v>0</v>
      </c>
      <c r="AV86" s="87">
        <f t="shared" si="23"/>
        <v>0</v>
      </c>
      <c r="AW86" s="15">
        <f t="shared" si="24"/>
        <v>2</v>
      </c>
      <c r="AX86" s="5">
        <f t="shared" si="25"/>
        <v>0</v>
      </c>
      <c r="AY86" s="76"/>
      <c r="AZ86" s="220">
        <f t="shared" si="26"/>
        <v>0</v>
      </c>
      <c r="BA86" s="220">
        <f t="shared" si="27"/>
        <v>0</v>
      </c>
      <c r="BB86" s="221"/>
      <c r="BH86" s="296"/>
      <c r="BI86" s="296"/>
      <c r="BJ86" s="296"/>
      <c r="BS86" s="109">
        <f>BS85+1</f>
        <v>5</v>
      </c>
      <c r="BT86" s="110" t="s">
        <v>65</v>
      </c>
    </row>
    <row r="87" spans="1:72" ht="12.75" customHeight="1" x14ac:dyDescent="0.2">
      <c r="A87" s="3"/>
      <c r="B87" s="5">
        <f t="shared" si="28"/>
        <v>40</v>
      </c>
      <c r="C87" s="225"/>
      <c r="D87" s="226"/>
      <c r="E87" s="22"/>
      <c r="F87" s="84"/>
      <c r="G87" s="85">
        <f t="shared" si="29"/>
        <v>0</v>
      </c>
      <c r="H87" s="84"/>
      <c r="I87" s="85">
        <f t="shared" si="30"/>
        <v>0</v>
      </c>
      <c r="J87" s="84"/>
      <c r="K87" s="85">
        <f t="shared" si="31"/>
        <v>0</v>
      </c>
      <c r="L87" s="84"/>
      <c r="M87" s="85">
        <f t="shared" si="32"/>
        <v>0</v>
      </c>
      <c r="N87" s="84"/>
      <c r="O87" s="85">
        <f t="shared" si="33"/>
        <v>0</v>
      </c>
      <c r="P87" s="84"/>
      <c r="Q87" s="85">
        <f t="shared" si="34"/>
        <v>0</v>
      </c>
      <c r="R87" s="84"/>
      <c r="S87" s="85">
        <f t="shared" si="35"/>
        <v>0</v>
      </c>
      <c r="T87" s="84"/>
      <c r="U87" s="85">
        <f t="shared" si="36"/>
        <v>0</v>
      </c>
      <c r="V87" s="84"/>
      <c r="W87" s="85">
        <f t="shared" si="37"/>
        <v>0</v>
      </c>
      <c r="X87" s="84"/>
      <c r="Y87" s="85">
        <f t="shared" si="38"/>
        <v>0</v>
      </c>
      <c r="Z87" s="84"/>
      <c r="AA87" s="85">
        <f t="shared" si="39"/>
        <v>0</v>
      </c>
      <c r="AB87" s="84"/>
      <c r="AC87" s="85">
        <f t="shared" si="40"/>
        <v>0</v>
      </c>
      <c r="AD87" s="84"/>
      <c r="AE87" s="85">
        <f t="shared" si="41"/>
        <v>0</v>
      </c>
      <c r="AF87" s="84"/>
      <c r="AG87" s="85">
        <f t="shared" si="42"/>
        <v>0</v>
      </c>
      <c r="AH87" s="84"/>
      <c r="AI87" s="85">
        <f t="shared" si="43"/>
        <v>0</v>
      </c>
      <c r="AJ87" s="84"/>
      <c r="AK87" s="85">
        <f t="shared" si="44"/>
        <v>0</v>
      </c>
      <c r="AL87" s="84"/>
      <c r="AM87" s="85">
        <f t="shared" si="45"/>
        <v>0</v>
      </c>
      <c r="AN87" s="84"/>
      <c r="AO87" s="85">
        <f t="shared" si="46"/>
        <v>0</v>
      </c>
      <c r="AP87" s="84"/>
      <c r="AQ87" s="85">
        <f t="shared" si="47"/>
        <v>0</v>
      </c>
      <c r="AR87" s="84"/>
      <c r="AS87" s="85">
        <f t="shared" si="1"/>
        <v>0</v>
      </c>
      <c r="AT87" s="5">
        <f t="shared" si="22"/>
        <v>0</v>
      </c>
      <c r="AU87" s="14">
        <f t="shared" si="2"/>
        <v>0</v>
      </c>
      <c r="AV87" s="87">
        <f t="shared" si="23"/>
        <v>0</v>
      </c>
      <c r="AW87" s="15">
        <f t="shared" si="24"/>
        <v>2</v>
      </c>
      <c r="AX87" s="5">
        <f t="shared" si="25"/>
        <v>0</v>
      </c>
      <c r="AY87" s="76"/>
      <c r="AZ87" s="220">
        <f t="shared" si="26"/>
        <v>0</v>
      </c>
      <c r="BA87" s="220">
        <f t="shared" si="27"/>
        <v>0</v>
      </c>
      <c r="BB87" s="221"/>
      <c r="BH87" s="5">
        <f>IF(AU48:AU94&lt;"49",COUNTIF($AX$48:$AX$94,"INICIAL"))</f>
        <v>0</v>
      </c>
      <c r="BI87" s="5">
        <f>COUNTIF($AX$48:$AX$94,"INTERMEDIO")</f>
        <v>0</v>
      </c>
      <c r="BJ87" s="5">
        <f>COUNTIF($AX$48:$AX$94,"AVANZADO")</f>
        <v>0</v>
      </c>
      <c r="BS87" s="109">
        <f>BS86+1</f>
        <v>6</v>
      </c>
      <c r="BT87" s="111" t="s">
        <v>42</v>
      </c>
    </row>
    <row r="88" spans="1:72" ht="12.75" customHeight="1" x14ac:dyDescent="0.2">
      <c r="A88" s="3"/>
      <c r="B88" s="5">
        <f t="shared" si="28"/>
        <v>41</v>
      </c>
      <c r="C88" s="225"/>
      <c r="D88" s="226"/>
      <c r="E88" s="22"/>
      <c r="F88" s="84"/>
      <c r="G88" s="85">
        <f t="shared" si="29"/>
        <v>0</v>
      </c>
      <c r="H88" s="84"/>
      <c r="I88" s="85">
        <f t="shared" si="30"/>
        <v>0</v>
      </c>
      <c r="J88" s="84"/>
      <c r="K88" s="85">
        <f t="shared" si="31"/>
        <v>0</v>
      </c>
      <c r="L88" s="84"/>
      <c r="M88" s="85">
        <f t="shared" si="32"/>
        <v>0</v>
      </c>
      <c r="N88" s="84"/>
      <c r="O88" s="85">
        <f t="shared" si="33"/>
        <v>0</v>
      </c>
      <c r="P88" s="84"/>
      <c r="Q88" s="85">
        <f t="shared" si="34"/>
        <v>0</v>
      </c>
      <c r="R88" s="84"/>
      <c r="S88" s="85">
        <f t="shared" si="35"/>
        <v>0</v>
      </c>
      <c r="T88" s="84"/>
      <c r="U88" s="85">
        <f t="shared" si="36"/>
        <v>0</v>
      </c>
      <c r="V88" s="84"/>
      <c r="W88" s="85">
        <f t="shared" si="37"/>
        <v>0</v>
      </c>
      <c r="X88" s="84"/>
      <c r="Y88" s="85">
        <f t="shared" si="38"/>
        <v>0</v>
      </c>
      <c r="Z88" s="84"/>
      <c r="AA88" s="85">
        <f t="shared" si="39"/>
        <v>0</v>
      </c>
      <c r="AB88" s="84"/>
      <c r="AC88" s="85">
        <f t="shared" si="40"/>
        <v>0</v>
      </c>
      <c r="AD88" s="84"/>
      <c r="AE88" s="85">
        <f t="shared" si="41"/>
        <v>0</v>
      </c>
      <c r="AF88" s="84"/>
      <c r="AG88" s="85">
        <f t="shared" si="42"/>
        <v>0</v>
      </c>
      <c r="AH88" s="84"/>
      <c r="AI88" s="85">
        <f t="shared" si="43"/>
        <v>0</v>
      </c>
      <c r="AJ88" s="84"/>
      <c r="AK88" s="85">
        <f t="shared" si="44"/>
        <v>0</v>
      </c>
      <c r="AL88" s="84"/>
      <c r="AM88" s="85">
        <f t="shared" si="45"/>
        <v>0</v>
      </c>
      <c r="AN88" s="84"/>
      <c r="AO88" s="85">
        <f t="shared" si="46"/>
        <v>0</v>
      </c>
      <c r="AP88" s="84"/>
      <c r="AQ88" s="85">
        <f t="shared" si="47"/>
        <v>0</v>
      </c>
      <c r="AR88" s="84"/>
      <c r="AS88" s="85">
        <f t="shared" si="1"/>
        <v>0</v>
      </c>
      <c r="AT88" s="5">
        <f t="shared" si="22"/>
        <v>0</v>
      </c>
      <c r="AU88" s="14">
        <f t="shared" si="2"/>
        <v>0</v>
      </c>
      <c r="AV88" s="87">
        <f t="shared" si="23"/>
        <v>0</v>
      </c>
      <c r="AW88" s="15">
        <f t="shared" si="24"/>
        <v>2</v>
      </c>
      <c r="AX88" s="5">
        <f t="shared" si="25"/>
        <v>0</v>
      </c>
      <c r="AY88" s="76"/>
      <c r="AZ88" s="220">
        <f t="shared" si="26"/>
        <v>0</v>
      </c>
      <c r="BA88" s="220">
        <f t="shared" si="27"/>
        <v>0</v>
      </c>
      <c r="BB88" s="221"/>
      <c r="BH88" s="112" t="e">
        <f>BH87*1/$F$11</f>
        <v>#DIV/0!</v>
      </c>
      <c r="BI88" s="112" t="e">
        <f>BI87*1/$F$11</f>
        <v>#DIV/0!</v>
      </c>
      <c r="BJ88" s="112" t="e">
        <f>BJ87*1/$F$11</f>
        <v>#DIV/0!</v>
      </c>
    </row>
    <row r="89" spans="1:72" ht="12.75" customHeight="1" x14ac:dyDescent="0.2">
      <c r="A89" s="3"/>
      <c r="B89" s="5">
        <f t="shared" si="28"/>
        <v>42</v>
      </c>
      <c r="C89" s="225"/>
      <c r="D89" s="226"/>
      <c r="E89" s="22"/>
      <c r="F89" s="84"/>
      <c r="G89" s="85">
        <f t="shared" si="29"/>
        <v>0</v>
      </c>
      <c r="H89" s="84"/>
      <c r="I89" s="85">
        <f t="shared" si="30"/>
        <v>0</v>
      </c>
      <c r="J89" s="84"/>
      <c r="K89" s="85">
        <f t="shared" si="31"/>
        <v>0</v>
      </c>
      <c r="L89" s="84"/>
      <c r="M89" s="85">
        <f t="shared" si="32"/>
        <v>0</v>
      </c>
      <c r="N89" s="84"/>
      <c r="O89" s="85">
        <f t="shared" si="33"/>
        <v>0</v>
      </c>
      <c r="P89" s="84"/>
      <c r="Q89" s="85">
        <f t="shared" si="34"/>
        <v>0</v>
      </c>
      <c r="R89" s="84"/>
      <c r="S89" s="85">
        <f t="shared" si="35"/>
        <v>0</v>
      </c>
      <c r="T89" s="84"/>
      <c r="U89" s="85">
        <f t="shared" si="36"/>
        <v>0</v>
      </c>
      <c r="V89" s="84"/>
      <c r="W89" s="85">
        <f t="shared" si="37"/>
        <v>0</v>
      </c>
      <c r="X89" s="84"/>
      <c r="Y89" s="85">
        <f t="shared" si="38"/>
        <v>0</v>
      </c>
      <c r="Z89" s="84"/>
      <c r="AA89" s="85">
        <f t="shared" si="39"/>
        <v>0</v>
      </c>
      <c r="AB89" s="84"/>
      <c r="AC89" s="85">
        <f t="shared" si="40"/>
        <v>0</v>
      </c>
      <c r="AD89" s="84"/>
      <c r="AE89" s="85">
        <f t="shared" si="41"/>
        <v>0</v>
      </c>
      <c r="AF89" s="84"/>
      <c r="AG89" s="85">
        <f t="shared" si="42"/>
        <v>0</v>
      </c>
      <c r="AH89" s="84"/>
      <c r="AI89" s="85">
        <f t="shared" si="43"/>
        <v>0</v>
      </c>
      <c r="AJ89" s="84"/>
      <c r="AK89" s="85">
        <f t="shared" si="44"/>
        <v>0</v>
      </c>
      <c r="AL89" s="84"/>
      <c r="AM89" s="85">
        <f t="shared" si="45"/>
        <v>0</v>
      </c>
      <c r="AN89" s="84"/>
      <c r="AO89" s="85">
        <f t="shared" si="46"/>
        <v>0</v>
      </c>
      <c r="AP89" s="84"/>
      <c r="AQ89" s="85">
        <f t="shared" si="47"/>
        <v>0</v>
      </c>
      <c r="AR89" s="84"/>
      <c r="AS89" s="85">
        <f t="shared" si="1"/>
        <v>0</v>
      </c>
      <c r="AT89" s="5">
        <f t="shared" si="22"/>
        <v>0</v>
      </c>
      <c r="AU89" s="14">
        <f t="shared" si="2"/>
        <v>0</v>
      </c>
      <c r="AV89" s="87">
        <f t="shared" si="23"/>
        <v>0</v>
      </c>
      <c r="AW89" s="15">
        <f t="shared" si="24"/>
        <v>2</v>
      </c>
      <c r="AX89" s="5">
        <f t="shared" si="25"/>
        <v>0</v>
      </c>
      <c r="AY89" s="76"/>
      <c r="AZ89" s="220">
        <f t="shared" si="26"/>
        <v>0</v>
      </c>
      <c r="BA89" s="220">
        <f t="shared" si="27"/>
        <v>0</v>
      </c>
      <c r="BB89" s="221"/>
    </row>
    <row r="90" spans="1:72" ht="12.75" customHeight="1" x14ac:dyDescent="0.2">
      <c r="A90" s="3"/>
      <c r="B90" s="5">
        <f t="shared" si="28"/>
        <v>43</v>
      </c>
      <c r="C90" s="225"/>
      <c r="D90" s="226"/>
      <c r="E90" s="22"/>
      <c r="F90" s="84"/>
      <c r="G90" s="85">
        <f t="shared" si="29"/>
        <v>0</v>
      </c>
      <c r="H90" s="84"/>
      <c r="I90" s="85">
        <f t="shared" si="30"/>
        <v>0</v>
      </c>
      <c r="J90" s="84"/>
      <c r="K90" s="85">
        <f t="shared" si="31"/>
        <v>0</v>
      </c>
      <c r="L90" s="84"/>
      <c r="M90" s="85">
        <f t="shared" si="32"/>
        <v>0</v>
      </c>
      <c r="N90" s="84"/>
      <c r="O90" s="85">
        <f t="shared" si="33"/>
        <v>0</v>
      </c>
      <c r="P90" s="84"/>
      <c r="Q90" s="85">
        <f t="shared" si="34"/>
        <v>0</v>
      </c>
      <c r="R90" s="84"/>
      <c r="S90" s="85">
        <f t="shared" si="35"/>
        <v>0</v>
      </c>
      <c r="T90" s="84"/>
      <c r="U90" s="85">
        <f t="shared" si="36"/>
        <v>0</v>
      </c>
      <c r="V90" s="84"/>
      <c r="W90" s="85">
        <f t="shared" si="37"/>
        <v>0</v>
      </c>
      <c r="X90" s="84"/>
      <c r="Y90" s="85">
        <f t="shared" si="38"/>
        <v>0</v>
      </c>
      <c r="Z90" s="84"/>
      <c r="AA90" s="85">
        <f t="shared" si="39"/>
        <v>0</v>
      </c>
      <c r="AB90" s="84"/>
      <c r="AC90" s="85">
        <f t="shared" si="40"/>
        <v>0</v>
      </c>
      <c r="AD90" s="84"/>
      <c r="AE90" s="85">
        <f t="shared" si="41"/>
        <v>0</v>
      </c>
      <c r="AF90" s="84"/>
      <c r="AG90" s="85">
        <f t="shared" si="42"/>
        <v>0</v>
      </c>
      <c r="AH90" s="84"/>
      <c r="AI90" s="85">
        <f t="shared" si="43"/>
        <v>0</v>
      </c>
      <c r="AJ90" s="84"/>
      <c r="AK90" s="85">
        <f t="shared" si="44"/>
        <v>0</v>
      </c>
      <c r="AL90" s="84"/>
      <c r="AM90" s="85">
        <f t="shared" si="45"/>
        <v>0</v>
      </c>
      <c r="AN90" s="84"/>
      <c r="AO90" s="85">
        <f t="shared" si="46"/>
        <v>0</v>
      </c>
      <c r="AP90" s="84"/>
      <c r="AQ90" s="85">
        <f t="shared" si="47"/>
        <v>0</v>
      </c>
      <c r="AR90" s="84"/>
      <c r="AS90" s="85">
        <f t="shared" si="1"/>
        <v>0</v>
      </c>
      <c r="AT90" s="5">
        <f t="shared" si="22"/>
        <v>0</v>
      </c>
      <c r="AU90" s="14">
        <f t="shared" si="2"/>
        <v>0</v>
      </c>
      <c r="AV90" s="87">
        <f t="shared" si="23"/>
        <v>0</v>
      </c>
      <c r="AW90" s="15">
        <f t="shared" si="24"/>
        <v>2</v>
      </c>
      <c r="AX90" s="5">
        <f t="shared" si="25"/>
        <v>0</v>
      </c>
      <c r="AY90" s="76"/>
      <c r="AZ90" s="220">
        <f t="shared" si="26"/>
        <v>0</v>
      </c>
      <c r="BA90" s="220">
        <f t="shared" si="27"/>
        <v>0</v>
      </c>
      <c r="BB90" s="221"/>
    </row>
    <row r="91" spans="1:72" ht="12.75" customHeight="1" x14ac:dyDescent="0.2">
      <c r="A91" s="3"/>
      <c r="B91" s="5">
        <f t="shared" si="28"/>
        <v>44</v>
      </c>
      <c r="C91" s="225"/>
      <c r="D91" s="226"/>
      <c r="E91" s="22"/>
      <c r="F91" s="84"/>
      <c r="G91" s="85">
        <f>IF(F91=$F$45,$F$46,0)</f>
        <v>0</v>
      </c>
      <c r="H91" s="84"/>
      <c r="I91" s="85">
        <f>IF(H91=$H$45,$H$46,0)</f>
        <v>0</v>
      </c>
      <c r="J91" s="84"/>
      <c r="K91" s="85">
        <f>IF(J91=$J$45,$J$46,0)</f>
        <v>0</v>
      </c>
      <c r="L91" s="84"/>
      <c r="M91" s="85">
        <f>IF(L91=$L$45,$L$46,0)</f>
        <v>0</v>
      </c>
      <c r="N91" s="84"/>
      <c r="O91" s="85">
        <f>IF(N91=$N$45,$N$46,0)</f>
        <v>0</v>
      </c>
      <c r="P91" s="84"/>
      <c r="Q91" s="85">
        <f>IF(P91=$P$45,$P$46,0)</f>
        <v>0</v>
      </c>
      <c r="R91" s="84"/>
      <c r="S91" s="85">
        <f>IF(R91=$R$45,$R$46,0)</f>
        <v>0</v>
      </c>
      <c r="T91" s="84"/>
      <c r="U91" s="85">
        <f>IF(T91=$T$45,$T$46,0)</f>
        <v>0</v>
      </c>
      <c r="V91" s="84"/>
      <c r="W91" s="85">
        <f>IF(V91=$V$45,$V$46,0)</f>
        <v>0</v>
      </c>
      <c r="X91" s="84"/>
      <c r="Y91" s="85">
        <f>IF(X91=$X$45,$X$46,0)</f>
        <v>0</v>
      </c>
      <c r="Z91" s="84"/>
      <c r="AA91" s="85">
        <f>IF(Z91=$Z$45,$Z$46,0)</f>
        <v>0</v>
      </c>
      <c r="AB91" s="84"/>
      <c r="AC91" s="85">
        <f>IF(AB91=$AB$45,$AB$46,0)</f>
        <v>0</v>
      </c>
      <c r="AD91" s="84"/>
      <c r="AE91" s="85">
        <f>IF(AD91=$AD$45,$AD$46,0)</f>
        <v>0</v>
      </c>
      <c r="AF91" s="84"/>
      <c r="AG91" s="85">
        <f>IF(AF91=$AF$45,$AF$46,0)</f>
        <v>0</v>
      </c>
      <c r="AH91" s="84"/>
      <c r="AI91" s="85">
        <f>IF(AH91=$AH$45,$AH$46,0)</f>
        <v>0</v>
      </c>
      <c r="AJ91" s="84"/>
      <c r="AK91" s="85">
        <f>IF(AJ91=$AJ$45,$AJ$46,0)</f>
        <v>0</v>
      </c>
      <c r="AL91" s="84"/>
      <c r="AM91" s="85">
        <f>IF(AL91=$AL$45,$AL$46,0)</f>
        <v>0</v>
      </c>
      <c r="AN91" s="84"/>
      <c r="AO91" s="85">
        <f>IF(AN91=$AN$45,$AN$46,0)</f>
        <v>0</v>
      </c>
      <c r="AP91" s="84"/>
      <c r="AQ91" s="85">
        <f>IF(AP91=$AP$45,$AP$46,0)</f>
        <v>0</v>
      </c>
      <c r="AR91" s="84"/>
      <c r="AS91" s="85">
        <f>IF(AR91=$AR$45,$AR$46,0)</f>
        <v>0</v>
      </c>
      <c r="AT91" s="5">
        <f t="shared" si="22"/>
        <v>0</v>
      </c>
      <c r="AU91" s="14">
        <f t="shared" si="2"/>
        <v>0</v>
      </c>
      <c r="AV91" s="87">
        <f t="shared" si="23"/>
        <v>0</v>
      </c>
      <c r="AW91" s="15">
        <f t="shared" si="24"/>
        <v>2</v>
      </c>
      <c r="AX91" s="5">
        <f t="shared" si="25"/>
        <v>0</v>
      </c>
      <c r="AY91" s="76"/>
      <c r="AZ91" s="220">
        <f t="shared" si="26"/>
        <v>0</v>
      </c>
      <c r="BA91" s="220">
        <f t="shared" si="27"/>
        <v>0</v>
      </c>
      <c r="BB91" s="221"/>
    </row>
    <row r="92" spans="1:72" ht="12.75" customHeight="1" x14ac:dyDescent="0.2">
      <c r="A92" s="3"/>
      <c r="B92" s="5">
        <f t="shared" si="28"/>
        <v>45</v>
      </c>
      <c r="C92" s="225"/>
      <c r="D92" s="226"/>
      <c r="E92" s="22"/>
      <c r="F92" s="84"/>
      <c r="G92" s="85">
        <f>IF(F92=$F$45,$F$46,0)</f>
        <v>0</v>
      </c>
      <c r="H92" s="84"/>
      <c r="I92" s="85">
        <f>IF(H92=$H$45,$H$46,0)</f>
        <v>0</v>
      </c>
      <c r="J92" s="84"/>
      <c r="K92" s="85">
        <f>IF(J92=$J$45,$J$46,0)</f>
        <v>0</v>
      </c>
      <c r="L92" s="84"/>
      <c r="M92" s="85">
        <f>IF(L92=$L$45,$L$46,0)</f>
        <v>0</v>
      </c>
      <c r="N92" s="84"/>
      <c r="O92" s="85">
        <f>IF(N92=$N$45,$N$46,0)</f>
        <v>0</v>
      </c>
      <c r="P92" s="84"/>
      <c r="Q92" s="85">
        <f>IF(P92=$P$45,$P$46,0)</f>
        <v>0</v>
      </c>
      <c r="R92" s="84"/>
      <c r="S92" s="85">
        <f>IF(R92=$R$45,$R$46,0)</f>
        <v>0</v>
      </c>
      <c r="T92" s="84"/>
      <c r="U92" s="85">
        <f>IF(T92=$T$45,$T$46,0)</f>
        <v>0</v>
      </c>
      <c r="V92" s="84"/>
      <c r="W92" s="85">
        <f>IF(V92=$V$45,$V$46,0)</f>
        <v>0</v>
      </c>
      <c r="X92" s="84"/>
      <c r="Y92" s="85">
        <f>IF(X92=$X$45,$X$46,0)</f>
        <v>0</v>
      </c>
      <c r="Z92" s="84"/>
      <c r="AA92" s="85">
        <f>IF(Z92=$Z$45,$Z$46,0)</f>
        <v>0</v>
      </c>
      <c r="AB92" s="84"/>
      <c r="AC92" s="85">
        <f>IF(AB92=$AB$45,$AB$46,0)</f>
        <v>0</v>
      </c>
      <c r="AD92" s="84"/>
      <c r="AE92" s="85">
        <f>IF(AD92=$AD$45,$AD$46,0)</f>
        <v>0</v>
      </c>
      <c r="AF92" s="84"/>
      <c r="AG92" s="85">
        <f>IF(AF92=$AF$45,$AF$46,0)</f>
        <v>0</v>
      </c>
      <c r="AH92" s="84"/>
      <c r="AI92" s="85">
        <f>IF(AH92=$AH$45,$AH$46,0)</f>
        <v>0</v>
      </c>
      <c r="AJ92" s="84"/>
      <c r="AK92" s="85">
        <f>IF(AJ92=$AJ$45,$AJ$46,0)</f>
        <v>0</v>
      </c>
      <c r="AL92" s="84"/>
      <c r="AM92" s="85">
        <f>IF(AL92=$AL$45,$AL$46,0)</f>
        <v>0</v>
      </c>
      <c r="AN92" s="84"/>
      <c r="AO92" s="85">
        <f>IF(AN92=$AN$45,$AN$46,0)</f>
        <v>0</v>
      </c>
      <c r="AP92" s="84"/>
      <c r="AQ92" s="85">
        <f>IF(AP92=$AP$45,$AP$46,0)</f>
        <v>0</v>
      </c>
      <c r="AR92" s="84"/>
      <c r="AS92" s="85">
        <f>IF(AR92=$AR$45,$AR$46,0)</f>
        <v>0</v>
      </c>
      <c r="AT92" s="5">
        <f t="shared" si="22"/>
        <v>0</v>
      </c>
      <c r="AU92" s="14">
        <f t="shared" si="2"/>
        <v>0</v>
      </c>
      <c r="AV92" s="87">
        <f t="shared" si="23"/>
        <v>0</v>
      </c>
      <c r="AW92" s="15">
        <f t="shared" si="24"/>
        <v>2</v>
      </c>
      <c r="AX92" s="5">
        <f t="shared" si="25"/>
        <v>0</v>
      </c>
      <c r="AY92" s="76"/>
      <c r="AZ92" s="220">
        <f t="shared" si="26"/>
        <v>0</v>
      </c>
      <c r="BA92" s="220">
        <f t="shared" si="27"/>
        <v>0</v>
      </c>
      <c r="BB92" s="221"/>
    </row>
    <row r="93" spans="1:72" ht="12.75" customHeight="1" x14ac:dyDescent="0.2">
      <c r="A93" s="3"/>
      <c r="B93" s="5">
        <f t="shared" si="28"/>
        <v>46</v>
      </c>
      <c r="C93" s="225"/>
      <c r="D93" s="226"/>
      <c r="E93" s="22"/>
      <c r="F93" s="84"/>
      <c r="G93" s="85">
        <f>IF(F93=$F$45,$F$46,0)</f>
        <v>0</v>
      </c>
      <c r="H93" s="84"/>
      <c r="I93" s="85">
        <f>IF(H93=$H$45,$H$46,0)</f>
        <v>0</v>
      </c>
      <c r="J93" s="84"/>
      <c r="K93" s="85">
        <f>IF(J93=$J$45,$J$46,0)</f>
        <v>0</v>
      </c>
      <c r="L93" s="84"/>
      <c r="M93" s="85">
        <f>IF(L93=$L$45,$L$46,0)</f>
        <v>0</v>
      </c>
      <c r="N93" s="84"/>
      <c r="O93" s="85">
        <f>IF(N93=$N$45,$N$46,0)</f>
        <v>0</v>
      </c>
      <c r="P93" s="84"/>
      <c r="Q93" s="85">
        <f>IF(P93=$P$45,$P$46,0)</f>
        <v>0</v>
      </c>
      <c r="R93" s="84"/>
      <c r="S93" s="85">
        <f>IF(R93=$R$45,$R$46,0)</f>
        <v>0</v>
      </c>
      <c r="T93" s="84"/>
      <c r="U93" s="85">
        <f>IF(T93=$T$45,$T$46,0)</f>
        <v>0</v>
      </c>
      <c r="V93" s="84"/>
      <c r="W93" s="85">
        <f>IF(V93=$V$45,$V$46,0)</f>
        <v>0</v>
      </c>
      <c r="X93" s="84"/>
      <c r="Y93" s="85">
        <f>IF(X93=$X$45,$X$46,0)</f>
        <v>0</v>
      </c>
      <c r="Z93" s="84"/>
      <c r="AA93" s="85">
        <f>IF(Z93=$Z$45,$Z$46,0)</f>
        <v>0</v>
      </c>
      <c r="AB93" s="84"/>
      <c r="AC93" s="85">
        <f>IF(AB93=$AB$45,$AB$46,0)</f>
        <v>0</v>
      </c>
      <c r="AD93" s="84"/>
      <c r="AE93" s="85">
        <f>IF(AD93=$AD$45,$AD$46,0)</f>
        <v>0</v>
      </c>
      <c r="AF93" s="84"/>
      <c r="AG93" s="85">
        <f>IF(AF93=$AF$45,$AF$46,0)</f>
        <v>0</v>
      </c>
      <c r="AH93" s="84"/>
      <c r="AI93" s="85">
        <f>IF(AH93=$AH$45,$AH$46,0)</f>
        <v>0</v>
      </c>
      <c r="AJ93" s="84"/>
      <c r="AK93" s="85">
        <f>IF(AJ93=$AJ$45,$AJ$46,0)</f>
        <v>0</v>
      </c>
      <c r="AL93" s="84"/>
      <c r="AM93" s="85">
        <f>IF(AL93=$AL$45,$AL$46,0)</f>
        <v>0</v>
      </c>
      <c r="AN93" s="84"/>
      <c r="AO93" s="85">
        <f>IF(AN93=$AN$45,$AN$46,0)</f>
        <v>0</v>
      </c>
      <c r="AP93" s="84"/>
      <c r="AQ93" s="85">
        <f>IF(AP93=$AP$45,$AP$46,0)</f>
        <v>0</v>
      </c>
      <c r="AR93" s="84"/>
      <c r="AS93" s="85">
        <f>IF(AR93=$AR$45,$AR$46,0)</f>
        <v>0</v>
      </c>
      <c r="AT93" s="5">
        <f t="shared" si="22"/>
        <v>0</v>
      </c>
      <c r="AU93" s="14">
        <f t="shared" si="2"/>
        <v>0</v>
      </c>
      <c r="AV93" s="87">
        <f t="shared" si="23"/>
        <v>0</v>
      </c>
      <c r="AW93" s="15">
        <f t="shared" si="24"/>
        <v>2</v>
      </c>
      <c r="AX93" s="5">
        <f t="shared" si="25"/>
        <v>0</v>
      </c>
      <c r="AY93" s="76"/>
      <c r="AZ93" s="220">
        <f t="shared" si="26"/>
        <v>0</v>
      </c>
      <c r="BA93" s="220">
        <f t="shared" si="27"/>
        <v>0</v>
      </c>
      <c r="BB93" s="221"/>
    </row>
    <row r="94" spans="1:72" ht="12.75" customHeight="1" x14ac:dyDescent="0.2">
      <c r="A94" s="3"/>
      <c r="B94" s="5">
        <v>47</v>
      </c>
      <c r="C94" s="225"/>
      <c r="D94" s="226"/>
      <c r="E94" s="22"/>
      <c r="F94" s="84"/>
      <c r="G94" s="85">
        <f>IF(F94=$F$45,$F$46,0)</f>
        <v>0</v>
      </c>
      <c r="H94" s="84"/>
      <c r="I94" s="85">
        <f>IF(H94=$H$45,$H$46,0)</f>
        <v>0</v>
      </c>
      <c r="J94" s="84"/>
      <c r="K94" s="85">
        <f>IF(J94=$J$45,$J$46,0)</f>
        <v>0</v>
      </c>
      <c r="L94" s="84"/>
      <c r="M94" s="85">
        <f>IF(L94=$L$45,$L$46,0)</f>
        <v>0</v>
      </c>
      <c r="N94" s="84"/>
      <c r="O94" s="85">
        <f>IF(N94=$N$45,$N$46,0)</f>
        <v>0</v>
      </c>
      <c r="P94" s="84"/>
      <c r="Q94" s="85">
        <f>IF(P94=$P$45,$P$46,0)</f>
        <v>0</v>
      </c>
      <c r="R94" s="84"/>
      <c r="S94" s="85">
        <f>IF(R94=$R$45,$R$46,0)</f>
        <v>0</v>
      </c>
      <c r="T94" s="84"/>
      <c r="U94" s="85">
        <f>IF(T94=$T$45,$T$46,0)</f>
        <v>0</v>
      </c>
      <c r="V94" s="84"/>
      <c r="W94" s="85">
        <f>IF(V94=$V$45,$V$46,0)</f>
        <v>0</v>
      </c>
      <c r="X94" s="84"/>
      <c r="Y94" s="85">
        <f>IF(X94=$X$45,$X$46,0)</f>
        <v>0</v>
      </c>
      <c r="Z94" s="84"/>
      <c r="AA94" s="85">
        <f>IF(Z94=$Z$45,$Z$46,0)</f>
        <v>0</v>
      </c>
      <c r="AB94" s="84"/>
      <c r="AC94" s="85">
        <f>IF(AB94=$AB$45,$AB$46,0)</f>
        <v>0</v>
      </c>
      <c r="AD94" s="84"/>
      <c r="AE94" s="85">
        <f>IF(AD94=$AD$45,$AD$46,0)</f>
        <v>0</v>
      </c>
      <c r="AF94" s="84"/>
      <c r="AG94" s="85">
        <f>IF(AF94=$AF$45,$AF$46,0)</f>
        <v>0</v>
      </c>
      <c r="AH94" s="84"/>
      <c r="AI94" s="85">
        <f>IF(AH94=$AH$45,$AH$46,0)</f>
        <v>0</v>
      </c>
      <c r="AJ94" s="84"/>
      <c r="AK94" s="85">
        <f>IF(AJ94=$AJ$45,$AJ$46,0)</f>
        <v>0</v>
      </c>
      <c r="AL94" s="84"/>
      <c r="AM94" s="85">
        <f>IF(AL94=$AL$45,$AL$46,0)</f>
        <v>0</v>
      </c>
      <c r="AN94" s="84"/>
      <c r="AO94" s="85">
        <f>IF(AN94=$AN$45,$AN$46,0)</f>
        <v>0</v>
      </c>
      <c r="AP94" s="84"/>
      <c r="AQ94" s="85">
        <f>IF(AP94=$AP$45,$AP$46,0)</f>
        <v>0</v>
      </c>
      <c r="AR94" s="84"/>
      <c r="AS94" s="85">
        <f>IF(AR94=$AR$45,$AR$46,0)</f>
        <v>0</v>
      </c>
      <c r="AT94" s="5">
        <f t="shared" si="22"/>
        <v>0</v>
      </c>
      <c r="AU94" s="14">
        <f t="shared" si="2"/>
        <v>0</v>
      </c>
      <c r="AV94" s="87">
        <f t="shared" si="23"/>
        <v>0</v>
      </c>
      <c r="AW94" s="15">
        <f t="shared" si="24"/>
        <v>2</v>
      </c>
      <c r="AX94" s="5">
        <f t="shared" si="25"/>
        <v>0</v>
      </c>
      <c r="AY94" s="76"/>
      <c r="AZ94" s="220">
        <f t="shared" si="26"/>
        <v>0</v>
      </c>
      <c r="BA94" s="220">
        <f t="shared" si="27"/>
        <v>0</v>
      </c>
      <c r="BB94" s="221"/>
    </row>
    <row r="95" spans="1:72" ht="12.75" customHeight="1" x14ac:dyDescent="0.2">
      <c r="B95" s="9"/>
      <c r="C95" s="285"/>
      <c r="D95" s="285"/>
      <c r="E95" s="26"/>
      <c r="F95" s="106">
        <v>1</v>
      </c>
      <c r="G95" s="107"/>
      <c r="H95" s="106">
        <f>F95+1</f>
        <v>2</v>
      </c>
      <c r="I95" s="106">
        <f t="shared" ref="I95:AR95" si="48">G95+1</f>
        <v>1</v>
      </c>
      <c r="J95" s="106">
        <f t="shared" si="48"/>
        <v>3</v>
      </c>
      <c r="K95" s="106">
        <f t="shared" si="48"/>
        <v>2</v>
      </c>
      <c r="L95" s="106">
        <f t="shared" si="48"/>
        <v>4</v>
      </c>
      <c r="M95" s="106">
        <f t="shared" si="48"/>
        <v>3</v>
      </c>
      <c r="N95" s="106">
        <f t="shared" si="48"/>
        <v>5</v>
      </c>
      <c r="O95" s="106">
        <f t="shared" si="48"/>
        <v>4</v>
      </c>
      <c r="P95" s="106">
        <f t="shared" si="48"/>
        <v>6</v>
      </c>
      <c r="Q95" s="106">
        <f t="shared" si="48"/>
        <v>5</v>
      </c>
      <c r="R95" s="106">
        <f t="shared" si="48"/>
        <v>7</v>
      </c>
      <c r="S95" s="106">
        <f t="shared" si="48"/>
        <v>6</v>
      </c>
      <c r="T95" s="106">
        <f t="shared" si="48"/>
        <v>8</v>
      </c>
      <c r="U95" s="106">
        <f t="shared" si="48"/>
        <v>7</v>
      </c>
      <c r="V95" s="106">
        <f t="shared" si="48"/>
        <v>9</v>
      </c>
      <c r="W95" s="106">
        <f t="shared" si="48"/>
        <v>8</v>
      </c>
      <c r="X95" s="106">
        <f t="shared" si="48"/>
        <v>10</v>
      </c>
      <c r="Y95" s="106">
        <f t="shared" si="48"/>
        <v>9</v>
      </c>
      <c r="Z95" s="106">
        <f t="shared" si="48"/>
        <v>11</v>
      </c>
      <c r="AA95" s="106">
        <f t="shared" si="48"/>
        <v>10</v>
      </c>
      <c r="AB95" s="106">
        <f t="shared" si="48"/>
        <v>12</v>
      </c>
      <c r="AC95" s="106">
        <f t="shared" si="48"/>
        <v>11</v>
      </c>
      <c r="AD95" s="106">
        <f t="shared" si="48"/>
        <v>13</v>
      </c>
      <c r="AE95" s="106">
        <f t="shared" si="48"/>
        <v>12</v>
      </c>
      <c r="AF95" s="106">
        <f t="shared" si="48"/>
        <v>14</v>
      </c>
      <c r="AG95" s="106">
        <f t="shared" si="48"/>
        <v>13</v>
      </c>
      <c r="AH95" s="106">
        <f t="shared" si="48"/>
        <v>15</v>
      </c>
      <c r="AI95" s="106">
        <f t="shared" si="48"/>
        <v>14</v>
      </c>
      <c r="AJ95" s="106">
        <f t="shared" si="48"/>
        <v>16</v>
      </c>
      <c r="AK95" s="106">
        <f t="shared" si="48"/>
        <v>15</v>
      </c>
      <c r="AL95" s="106">
        <f t="shared" si="48"/>
        <v>17</v>
      </c>
      <c r="AM95" s="106">
        <f t="shared" si="48"/>
        <v>16</v>
      </c>
      <c r="AN95" s="106">
        <f t="shared" si="48"/>
        <v>18</v>
      </c>
      <c r="AO95" s="106">
        <f t="shared" si="48"/>
        <v>17</v>
      </c>
      <c r="AP95" s="106">
        <f t="shared" si="48"/>
        <v>19</v>
      </c>
      <c r="AQ95" s="106">
        <f t="shared" si="48"/>
        <v>18</v>
      </c>
      <c r="AR95" s="106">
        <f t="shared" si="48"/>
        <v>20</v>
      </c>
      <c r="AS95" s="26"/>
      <c r="AT95" s="9"/>
      <c r="AU95" s="13"/>
      <c r="AV95" s="13"/>
      <c r="AW95" s="13"/>
      <c r="AX95" s="9"/>
      <c r="AY95" s="21"/>
      <c r="AZ95" s="21"/>
      <c r="BA95" s="21"/>
      <c r="BB95" s="21"/>
    </row>
    <row r="96" spans="1:72" ht="12.75" customHeight="1" x14ac:dyDescent="0.2">
      <c r="B96" s="3"/>
      <c r="C96" s="230" t="s">
        <v>3</v>
      </c>
      <c r="D96" s="286"/>
      <c r="E96" s="231"/>
      <c r="F96" s="16">
        <f>SUMIF($E$48:$E$94,"=P",G48:G94)</f>
        <v>0</v>
      </c>
      <c r="G96" s="36"/>
      <c r="H96" s="16">
        <f>SUMIF($E$48:$E$94,"=P",I48:I94)</f>
        <v>0</v>
      </c>
      <c r="I96" s="16"/>
      <c r="J96" s="16">
        <f>SUMIF($E$48:$E$94,"=P",K48:K94)</f>
        <v>0</v>
      </c>
      <c r="K96" s="16"/>
      <c r="L96" s="16">
        <f>SUMIF($E$48:$E$94,"=P",M48:M94)</f>
        <v>0</v>
      </c>
      <c r="M96" s="16"/>
      <c r="N96" s="16">
        <f>SUMIF($E$48:$E$94,"=P",O48:O94)</f>
        <v>0</v>
      </c>
      <c r="O96" s="16"/>
      <c r="P96" s="16">
        <f>SUMIF($E$48:$E$94,"=P",Q48:Q94)</f>
        <v>0</v>
      </c>
      <c r="Q96" s="16"/>
      <c r="R96" s="16">
        <f>SUMIF($E$48:$E$94,"=P",S48:S94)</f>
        <v>0</v>
      </c>
      <c r="S96" s="16"/>
      <c r="T96" s="16">
        <f>SUMIF($E$48:$E$94,"=P",U48:U94)</f>
        <v>0</v>
      </c>
      <c r="U96" s="16"/>
      <c r="V96" s="16">
        <f>SUMIF($E$48:$E$94,"=P",W48:W94)</f>
        <v>0</v>
      </c>
      <c r="W96" s="16"/>
      <c r="X96" s="16">
        <f>SUMIF($E$48:$E$94,"=P",Y48:Y94)</f>
        <v>0</v>
      </c>
      <c r="Y96" s="16"/>
      <c r="Z96" s="16">
        <f>SUMIF($E$48:$E$94,"=P",AA48:AA94)</f>
        <v>0</v>
      </c>
      <c r="AA96" s="16"/>
      <c r="AB96" s="16">
        <f>SUMIF($E$48:$E$94,"=P",AC48:AC94)</f>
        <v>0</v>
      </c>
      <c r="AC96" s="16"/>
      <c r="AD96" s="16">
        <f>SUMIF($E$48:$E$94,"=P",AE48:AE94)</f>
        <v>0</v>
      </c>
      <c r="AE96" s="16"/>
      <c r="AF96" s="16">
        <f>SUMIF($E$48:$E$94,"=P",AG48:AG94)</f>
        <v>0</v>
      </c>
      <c r="AG96" s="16"/>
      <c r="AH96" s="16">
        <f>SUMIF($E$48:$E$94,"=P",AI48:AI94)</f>
        <v>0</v>
      </c>
      <c r="AI96" s="16"/>
      <c r="AJ96" s="16">
        <f>SUMIF($E$48:$E$94,"=P",AK48:AK94)</f>
        <v>0</v>
      </c>
      <c r="AK96" s="16"/>
      <c r="AL96" s="16">
        <f>SUMIF($E$48:$E$94,"=P",AM48:AM94)</f>
        <v>0</v>
      </c>
      <c r="AM96" s="16"/>
      <c r="AN96" s="16">
        <f>SUMIF($E$48:$E$94,"=P",AO48:AO94)</f>
        <v>0</v>
      </c>
      <c r="AO96" s="16"/>
      <c r="AP96" s="16">
        <f>SUMIF($E$48:$E$94,"=P",AQ48:AQ94)</f>
        <v>0</v>
      </c>
      <c r="AQ96" s="16"/>
      <c r="AR96" s="16">
        <f>SUMIF($E$48:$E$94,"=P",AS48:AS94)</f>
        <v>0</v>
      </c>
      <c r="AS96" s="16"/>
      <c r="AT96" s="6"/>
      <c r="AU96" s="17" t="s">
        <v>19</v>
      </c>
      <c r="AV96" s="17"/>
      <c r="AW96" s="17" t="s">
        <v>5</v>
      </c>
      <c r="AX96" s="8"/>
      <c r="AY96" s="21"/>
      <c r="AZ96" s="21"/>
      <c r="BA96" s="21"/>
      <c r="BB96" s="21"/>
    </row>
    <row r="97" spans="2:54" ht="12.75" customHeight="1" x14ac:dyDescent="0.2">
      <c r="B97" s="3"/>
      <c r="C97" s="291" t="s">
        <v>38</v>
      </c>
      <c r="D97" s="291"/>
      <c r="E97" s="291"/>
      <c r="F97" s="14" t="e">
        <f>(F96*100)/(C18*F11)</f>
        <v>#DIV/0!</v>
      </c>
      <c r="G97" s="62"/>
      <c r="H97" s="14" t="e">
        <f>(H96*100)/(C19*F11)</f>
        <v>#DIV/0!</v>
      </c>
      <c r="I97" s="14"/>
      <c r="J97" s="14" t="e">
        <f>(J96*100)/(C20*F11)</f>
        <v>#DIV/0!</v>
      </c>
      <c r="K97" s="14"/>
      <c r="L97" s="14" t="e">
        <f>(L96*100)/(C21*F11)</f>
        <v>#DIV/0!</v>
      </c>
      <c r="M97" s="14"/>
      <c r="N97" s="14" t="e">
        <f>(N96*100)/(C22*F11)</f>
        <v>#DIV/0!</v>
      </c>
      <c r="O97" s="14"/>
      <c r="P97" s="14" t="e">
        <f>(P96*100)/(C23*F11)</f>
        <v>#DIV/0!</v>
      </c>
      <c r="Q97" s="14"/>
      <c r="R97" s="14" t="e">
        <f>(R96*100)/(C24*F11)</f>
        <v>#DIV/0!</v>
      </c>
      <c r="S97" s="14"/>
      <c r="T97" s="14" t="e">
        <f>(T96*100)/(C25*F11)</f>
        <v>#DIV/0!</v>
      </c>
      <c r="U97" s="14"/>
      <c r="V97" s="14" t="e">
        <f>(V96*100)/(C26*F11)</f>
        <v>#DIV/0!</v>
      </c>
      <c r="W97" s="14"/>
      <c r="X97" s="14" t="e">
        <f>(X96*100)/(C27*F11)</f>
        <v>#DIV/0!</v>
      </c>
      <c r="Y97" s="14"/>
      <c r="Z97" s="14" t="e">
        <f>(Z96*100)/(C28*F11)</f>
        <v>#DIV/0!</v>
      </c>
      <c r="AA97" s="14"/>
      <c r="AB97" s="14" t="e">
        <f>(AB96*100)/(C29*F11)</f>
        <v>#DIV/0!</v>
      </c>
      <c r="AC97" s="14"/>
      <c r="AD97" s="14" t="e">
        <f>(AD96*100)/(C30*F11)</f>
        <v>#DIV/0!</v>
      </c>
      <c r="AE97" s="14"/>
      <c r="AF97" s="14" t="e">
        <f>(AF96*100)/(C31*F11)</f>
        <v>#DIV/0!</v>
      </c>
      <c r="AG97" s="14"/>
      <c r="AH97" s="14" t="e">
        <f>(AH96*100)/(C32*F11)</f>
        <v>#DIV/0!</v>
      </c>
      <c r="AI97" s="15"/>
      <c r="AJ97" s="14" t="e">
        <f>(AJ96*100)/(C33*F11)</f>
        <v>#DIV/0!</v>
      </c>
      <c r="AK97" s="15"/>
      <c r="AL97" s="14" t="e">
        <f>(AL96*100)/(C34*F11)</f>
        <v>#DIV/0!</v>
      </c>
      <c r="AM97" s="15"/>
      <c r="AN97" s="14" t="e">
        <f>(AN96*100)/(C35*F11)</f>
        <v>#DIV/0!</v>
      </c>
      <c r="AO97" s="15"/>
      <c r="AP97" s="14" t="e">
        <f>(AP96*100)/(C36*F11)</f>
        <v>#DIV/0!</v>
      </c>
      <c r="AQ97" s="15"/>
      <c r="AR97" s="14" t="e">
        <f>(AR96*100)/(C37*F11)</f>
        <v>#DIV/0!</v>
      </c>
      <c r="AS97" s="15"/>
      <c r="AT97" s="6"/>
      <c r="AU97" s="18" t="e">
        <f>SUM(AU48:AU94)/COUNTIF(AU48:AU94,"&gt;0")</f>
        <v>#DIV/0!</v>
      </c>
      <c r="AV97" s="18"/>
      <c r="AW97" s="19" t="e">
        <f>SUMIF($E$48:$E$94,"=P",$AW$48:$AW$94)/COUNTIF($E$48:$E$94,"=P")</f>
        <v>#DIV/0!</v>
      </c>
      <c r="AX97" s="8"/>
      <c r="AY97" s="21"/>
      <c r="AZ97" s="21"/>
      <c r="BA97" s="21"/>
      <c r="BB97" s="21"/>
    </row>
    <row r="98" spans="2:54" s="50" customFormat="1" ht="12.75" customHeight="1" x14ac:dyDescent="0.2">
      <c r="C98" s="292"/>
      <c r="D98" s="293"/>
      <c r="E98" s="293"/>
      <c r="F98" s="51"/>
      <c r="G98" s="21"/>
      <c r="H98" s="21"/>
      <c r="I98" s="21"/>
      <c r="J98" s="21"/>
      <c r="K98" s="21"/>
      <c r="L98" s="21"/>
      <c r="M98" s="49"/>
      <c r="N98" s="289"/>
      <c r="O98" s="290"/>
      <c r="P98" s="290"/>
      <c r="Q98" s="290"/>
      <c r="R98" s="290"/>
      <c r="S98" s="49"/>
      <c r="T98" s="52"/>
      <c r="U98" s="49"/>
      <c r="V98" s="289"/>
      <c r="W98" s="290"/>
      <c r="X98" s="290"/>
      <c r="Y98" s="290"/>
      <c r="Z98" s="290"/>
      <c r="AA98" s="49"/>
      <c r="AB98" s="52"/>
      <c r="AC98" s="21"/>
      <c r="AD98" s="21"/>
      <c r="AE98" s="21"/>
      <c r="AF98" s="49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U98" s="21"/>
      <c r="AV98" s="21"/>
      <c r="AW98" s="21"/>
      <c r="AY98" s="82"/>
      <c r="AZ98" s="82"/>
      <c r="BA98" s="82"/>
      <c r="BB98" s="82"/>
    </row>
    <row r="99" spans="2:54" s="50" customFormat="1" ht="12.75" customHeight="1" x14ac:dyDescent="0.2">
      <c r="C99" s="222" t="s">
        <v>37</v>
      </c>
      <c r="D99" s="223"/>
      <c r="E99" s="224"/>
      <c r="F99" s="67" t="e">
        <f>AVERAGE(F97)</f>
        <v>#DIV/0!</v>
      </c>
      <c r="G99" s="67" t="e">
        <f t="shared" ref="G99:AR99" si="49">AVERAGE(G97)</f>
        <v>#DIV/0!</v>
      </c>
      <c r="H99" s="67" t="e">
        <f>AVERAGE(H97)</f>
        <v>#DIV/0!</v>
      </c>
      <c r="I99" s="67" t="e">
        <f t="shared" si="49"/>
        <v>#DIV/0!</v>
      </c>
      <c r="J99" s="67" t="e">
        <f t="shared" si="49"/>
        <v>#DIV/0!</v>
      </c>
      <c r="K99" s="67" t="e">
        <f t="shared" si="49"/>
        <v>#DIV/0!</v>
      </c>
      <c r="L99" s="67" t="e">
        <f t="shared" si="49"/>
        <v>#DIV/0!</v>
      </c>
      <c r="M99" s="67" t="e">
        <f t="shared" si="49"/>
        <v>#DIV/0!</v>
      </c>
      <c r="N99" s="67" t="e">
        <f t="shared" si="49"/>
        <v>#DIV/0!</v>
      </c>
      <c r="O99" s="67" t="e">
        <f t="shared" si="49"/>
        <v>#DIV/0!</v>
      </c>
      <c r="P99" s="67" t="e">
        <f t="shared" si="49"/>
        <v>#DIV/0!</v>
      </c>
      <c r="Q99" s="67" t="e">
        <f t="shared" si="49"/>
        <v>#DIV/0!</v>
      </c>
      <c r="R99" s="67" t="e">
        <f t="shared" si="49"/>
        <v>#DIV/0!</v>
      </c>
      <c r="S99" s="67" t="e">
        <f t="shared" si="49"/>
        <v>#DIV/0!</v>
      </c>
      <c r="T99" s="67" t="e">
        <f t="shared" si="49"/>
        <v>#DIV/0!</v>
      </c>
      <c r="U99" s="67" t="e">
        <f t="shared" si="49"/>
        <v>#DIV/0!</v>
      </c>
      <c r="V99" s="67" t="e">
        <f t="shared" si="49"/>
        <v>#DIV/0!</v>
      </c>
      <c r="W99" s="67" t="e">
        <f t="shared" si="49"/>
        <v>#DIV/0!</v>
      </c>
      <c r="X99" s="67" t="e">
        <f t="shared" si="49"/>
        <v>#DIV/0!</v>
      </c>
      <c r="Y99" s="67" t="e">
        <f t="shared" si="49"/>
        <v>#DIV/0!</v>
      </c>
      <c r="Z99" s="67" t="e">
        <f t="shared" si="49"/>
        <v>#DIV/0!</v>
      </c>
      <c r="AA99" s="67" t="e">
        <f t="shared" si="49"/>
        <v>#DIV/0!</v>
      </c>
      <c r="AB99" s="67" t="e">
        <f t="shared" si="49"/>
        <v>#DIV/0!</v>
      </c>
      <c r="AC99" s="67" t="e">
        <f t="shared" si="49"/>
        <v>#DIV/0!</v>
      </c>
      <c r="AD99" s="67" t="e">
        <f t="shared" si="49"/>
        <v>#DIV/0!</v>
      </c>
      <c r="AE99" s="67" t="e">
        <f t="shared" si="49"/>
        <v>#DIV/0!</v>
      </c>
      <c r="AF99" s="67" t="e">
        <f t="shared" si="49"/>
        <v>#DIV/0!</v>
      </c>
      <c r="AG99" s="67" t="e">
        <f t="shared" si="49"/>
        <v>#DIV/0!</v>
      </c>
      <c r="AH99" s="67" t="e">
        <f t="shared" si="49"/>
        <v>#DIV/0!</v>
      </c>
      <c r="AI99" s="67" t="e">
        <f t="shared" si="49"/>
        <v>#DIV/0!</v>
      </c>
      <c r="AJ99" s="67" t="e">
        <f t="shared" si="49"/>
        <v>#DIV/0!</v>
      </c>
      <c r="AK99" s="67" t="e">
        <f t="shared" si="49"/>
        <v>#DIV/0!</v>
      </c>
      <c r="AL99" s="67" t="e">
        <f t="shared" si="49"/>
        <v>#DIV/0!</v>
      </c>
      <c r="AM99" s="67" t="e">
        <f t="shared" si="49"/>
        <v>#DIV/0!</v>
      </c>
      <c r="AN99" s="67" t="e">
        <f t="shared" si="49"/>
        <v>#DIV/0!</v>
      </c>
      <c r="AO99" s="67" t="e">
        <f t="shared" si="49"/>
        <v>#DIV/0!</v>
      </c>
      <c r="AP99" s="67" t="e">
        <f t="shared" si="49"/>
        <v>#DIV/0!</v>
      </c>
      <c r="AQ99" s="67" t="e">
        <f t="shared" si="49"/>
        <v>#DIV/0!</v>
      </c>
      <c r="AR99" s="67" t="e">
        <f t="shared" si="49"/>
        <v>#DIV/0!</v>
      </c>
      <c r="AS99" s="21"/>
      <c r="AU99" s="21"/>
      <c r="AV99" s="21"/>
      <c r="AW99" s="21"/>
      <c r="AY99" s="82"/>
      <c r="AZ99" s="82"/>
      <c r="BA99" s="82"/>
      <c r="BB99" s="82"/>
    </row>
    <row r="100" spans="2:54" s="50" customFormat="1" ht="12.75" customHeight="1" x14ac:dyDescent="0.2">
      <c r="C100" s="86"/>
      <c r="D100" s="21"/>
      <c r="E100" s="21"/>
      <c r="F100" s="51"/>
      <c r="G100" s="21"/>
      <c r="H100" s="21"/>
      <c r="I100" s="21"/>
      <c r="J100" s="21"/>
      <c r="K100" s="21"/>
      <c r="L100" s="21"/>
      <c r="M100" s="49"/>
      <c r="N100" s="52"/>
      <c r="O100" s="49"/>
      <c r="P100" s="49"/>
      <c r="Q100" s="49"/>
      <c r="R100" s="49"/>
      <c r="S100" s="49"/>
      <c r="T100" s="52"/>
      <c r="U100" s="49"/>
      <c r="V100" s="52"/>
      <c r="W100" s="49"/>
      <c r="X100" s="49"/>
      <c r="Y100" s="49"/>
      <c r="Z100" s="49"/>
      <c r="AA100" s="49"/>
      <c r="AB100" s="52"/>
      <c r="AC100" s="21"/>
      <c r="AD100" s="21"/>
      <c r="AE100" s="21"/>
      <c r="AF100" s="49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U100" s="21"/>
      <c r="AV100" s="21"/>
      <c r="AW100" s="21"/>
      <c r="AY100" s="82"/>
      <c r="AZ100" s="82"/>
      <c r="BA100" s="82"/>
      <c r="BB100" s="82"/>
    </row>
    <row r="101" spans="2:54" ht="12.75" customHeight="1" x14ac:dyDescent="0.2">
      <c r="C101" s="222" t="s">
        <v>28</v>
      </c>
      <c r="D101" s="223"/>
      <c r="E101" s="224"/>
      <c r="F101" s="67" t="e">
        <f>AVERAGE(F97,H97,L97,N97)</f>
        <v>#DIV/0!</v>
      </c>
      <c r="G101" s="68"/>
      <c r="H101" s="67" t="e">
        <f>AVERAGE(P97,R97,T97)</f>
        <v>#DIV/0!</v>
      </c>
      <c r="I101" s="67"/>
      <c r="J101" s="67" t="e">
        <f>AVERAGE(V97,X97,Z97,AB97,AD97,AF97)</f>
        <v>#DIV/0!</v>
      </c>
      <c r="K101" s="67"/>
      <c r="L101" s="67" t="e">
        <f>AVERAGE(AH97,AJ97,AL97,AN97,AP97,AR97)</f>
        <v>#DIV/0!</v>
      </c>
      <c r="M101" s="69"/>
      <c r="N101" s="67" t="e">
        <f>AVERAGE(J97)</f>
        <v>#DIV/0!</v>
      </c>
      <c r="O101" s="73"/>
      <c r="P101" s="74"/>
      <c r="Q101" s="74"/>
      <c r="R101" s="74"/>
      <c r="S101" s="74"/>
      <c r="T101" s="74"/>
      <c r="U101" s="74"/>
      <c r="V101" s="74"/>
      <c r="W101" s="102"/>
      <c r="X101" s="103"/>
      <c r="Y101" s="104"/>
      <c r="Z101" s="103"/>
      <c r="AA101" s="104"/>
      <c r="AB101" s="103"/>
      <c r="AC101" s="104"/>
      <c r="AD101" s="103"/>
      <c r="AE101" s="50"/>
      <c r="AF101" s="95"/>
    </row>
    <row r="102" spans="2:54" ht="12.75" customHeight="1" x14ac:dyDescent="0.2">
      <c r="C102" s="70"/>
      <c r="D102" s="70"/>
      <c r="E102" s="71"/>
      <c r="F102" s="235"/>
      <c r="G102" s="235"/>
      <c r="H102" s="235"/>
      <c r="I102" s="72"/>
      <c r="J102" s="71"/>
      <c r="K102" s="71"/>
      <c r="L102" s="71"/>
      <c r="M102" s="71"/>
      <c r="N102" s="71"/>
      <c r="O102" s="71"/>
      <c r="P102" s="75"/>
      <c r="Q102" s="75"/>
      <c r="R102" s="75"/>
      <c r="S102" s="75"/>
      <c r="T102" s="75"/>
      <c r="U102" s="75"/>
      <c r="V102" s="75"/>
      <c r="W102" s="66"/>
      <c r="X102" s="66"/>
    </row>
    <row r="103" spans="2:54" ht="12.75" customHeight="1" x14ac:dyDescent="0.2">
      <c r="C103" s="222" t="s">
        <v>35</v>
      </c>
      <c r="D103" s="223"/>
      <c r="E103" s="224"/>
      <c r="F103" s="67" t="e">
        <f>AVERAGE(F97,J97,L97,R97,X97,Z97,AF97,AH97,AJ97,AN97,AR97)</f>
        <v>#DIV/0!</v>
      </c>
      <c r="G103" s="68"/>
      <c r="H103" s="67" t="e">
        <f>AVERAGE(H97,T97,V97,AP97)</f>
        <v>#DIV/0!</v>
      </c>
      <c r="I103" s="67"/>
      <c r="J103" s="67" t="e">
        <f>AVERAGE(N97,P97)</f>
        <v>#DIV/0!</v>
      </c>
      <c r="K103" s="67"/>
      <c r="L103" s="67" t="e">
        <f>AVERAGE(AB97)</f>
        <v>#DIV/0!</v>
      </c>
      <c r="M103" s="69"/>
      <c r="N103" s="67" t="e">
        <f>AVERAGE(AD97)</f>
        <v>#DIV/0!</v>
      </c>
      <c r="O103" s="67" t="e">
        <f>AVERAGE(AK97)</f>
        <v>#DIV/0!</v>
      </c>
      <c r="P103" s="67" t="e">
        <f>AVERAGE(AL97)</f>
        <v>#DIV/0!</v>
      </c>
      <c r="Q103" s="75"/>
      <c r="R103" s="74"/>
      <c r="S103" s="75"/>
      <c r="T103" s="74"/>
      <c r="U103" s="75"/>
      <c r="V103" s="74"/>
      <c r="W103" s="105"/>
      <c r="X103" s="74"/>
      <c r="Y103" s="94"/>
      <c r="Z103" s="95"/>
      <c r="AA103" s="94"/>
      <c r="AB103" s="95"/>
      <c r="AC103" s="50"/>
      <c r="AD103" s="95"/>
    </row>
  </sheetData>
  <sheetProtection password="88B8" sheet="1" selectLockedCells="1"/>
  <dataConsolidate/>
  <mergeCells count="142">
    <mergeCell ref="N98:R98"/>
    <mergeCell ref="V98:Z98"/>
    <mergeCell ref="C99:E99"/>
    <mergeCell ref="C101:E101"/>
    <mergeCell ref="F102:H102"/>
    <mergeCell ref="C103:E103"/>
    <mergeCell ref="C93:D93"/>
    <mergeCell ref="C94:D94"/>
    <mergeCell ref="C95:D95"/>
    <mergeCell ref="C96:E96"/>
    <mergeCell ref="C97:E97"/>
    <mergeCell ref="C98:E98"/>
    <mergeCell ref="C87:D87"/>
    <mergeCell ref="C88:D88"/>
    <mergeCell ref="C89:D89"/>
    <mergeCell ref="C90:D90"/>
    <mergeCell ref="C91:D91"/>
    <mergeCell ref="C92:D92"/>
    <mergeCell ref="C83:D83"/>
    <mergeCell ref="BH83:BH86"/>
    <mergeCell ref="BI83:BI86"/>
    <mergeCell ref="BJ83:BJ86"/>
    <mergeCell ref="C84:D84"/>
    <mergeCell ref="C85:D85"/>
    <mergeCell ref="C86:D86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F38:AW38"/>
    <mergeCell ref="AX38:BF38"/>
    <mergeCell ref="D41:E41"/>
    <mergeCell ref="D42:E42"/>
    <mergeCell ref="F44:AS44"/>
    <mergeCell ref="AT44:AT47"/>
    <mergeCell ref="AU44:AU47"/>
    <mergeCell ref="AV44:AV47"/>
    <mergeCell ref="AW44:AW47"/>
    <mergeCell ref="AX44:AX47"/>
    <mergeCell ref="D36:N36"/>
    <mergeCell ref="P36:AV36"/>
    <mergeCell ref="AW36:AX36"/>
    <mergeCell ref="D37:N37"/>
    <mergeCell ref="P37:AV37"/>
    <mergeCell ref="AW37:AX37"/>
    <mergeCell ref="D34:N34"/>
    <mergeCell ref="P34:AV34"/>
    <mergeCell ref="AW34:AX34"/>
    <mergeCell ref="D35:N35"/>
    <mergeCell ref="P35:AV35"/>
    <mergeCell ref="AW35:AX35"/>
    <mergeCell ref="D31:N31"/>
    <mergeCell ref="P31:AV31"/>
    <mergeCell ref="AW31:AX33"/>
    <mergeCell ref="D32:N32"/>
    <mergeCell ref="P32:AV32"/>
    <mergeCell ref="D33:N33"/>
    <mergeCell ref="P33:AV33"/>
    <mergeCell ref="D29:N29"/>
    <mergeCell ref="P29:AV29"/>
    <mergeCell ref="AW29:AX29"/>
    <mergeCell ref="D30:N30"/>
    <mergeCell ref="P30:AV30"/>
    <mergeCell ref="AW30:AX30"/>
    <mergeCell ref="D25:N25"/>
    <mergeCell ref="P25:AV25"/>
    <mergeCell ref="AW25:AX26"/>
    <mergeCell ref="D26:N26"/>
    <mergeCell ref="P26:AV26"/>
    <mergeCell ref="D27:N27"/>
    <mergeCell ref="P27:AV27"/>
    <mergeCell ref="AW27:AX28"/>
    <mergeCell ref="D28:N28"/>
    <mergeCell ref="P28:AV28"/>
    <mergeCell ref="D22:N22"/>
    <mergeCell ref="P22:AV22"/>
    <mergeCell ref="AW22:AX23"/>
    <mergeCell ref="D23:N23"/>
    <mergeCell ref="P23:AV23"/>
    <mergeCell ref="D24:N24"/>
    <mergeCell ref="P24:AV24"/>
    <mergeCell ref="AW24:AX24"/>
    <mergeCell ref="D19:N19"/>
    <mergeCell ref="P19:AV19"/>
    <mergeCell ref="AW19:AX19"/>
    <mergeCell ref="D20:N20"/>
    <mergeCell ref="P20:AV20"/>
    <mergeCell ref="AW20:AX21"/>
    <mergeCell ref="D21:N21"/>
    <mergeCell ref="P21:AV21"/>
    <mergeCell ref="D18:N18"/>
    <mergeCell ref="P18:AV18"/>
    <mergeCell ref="AW18:AX18"/>
    <mergeCell ref="D9:H9"/>
    <mergeCell ref="C10:E10"/>
    <mergeCell ref="F10:H10"/>
    <mergeCell ref="C11:E11"/>
    <mergeCell ref="F11:H11"/>
    <mergeCell ref="C12:E12"/>
    <mergeCell ref="F12:H12"/>
    <mergeCell ref="C2:N2"/>
    <mergeCell ref="C3:N3"/>
    <mergeCell ref="C5:N5"/>
    <mergeCell ref="D7:H7"/>
    <mergeCell ref="N7:P7"/>
    <mergeCell ref="D8:H8"/>
    <mergeCell ref="B16:AX16"/>
    <mergeCell ref="D17:N17"/>
    <mergeCell ref="P17:AV17"/>
    <mergeCell ref="AW17:AX17"/>
  </mergeCells>
  <conditionalFormatting sqref="AW97">
    <cfRule type="cellIs" dxfId="138" priority="7" stopIfTrue="1" operator="greaterThanOrEqual">
      <formula>3.95</formula>
    </cfRule>
    <cfRule type="cellIs" dxfId="137" priority="8" stopIfTrue="1" operator="between">
      <formula>2.05</formula>
      <formula>3.94</formula>
    </cfRule>
    <cfRule type="cellIs" dxfId="136" priority="9" stopIfTrue="1" operator="lessThanOrEqual">
      <formula>2</formula>
    </cfRule>
  </conditionalFormatting>
  <conditionalFormatting sqref="AW48:AW94">
    <cfRule type="cellIs" dxfId="135" priority="4" stopIfTrue="1" operator="greaterThanOrEqual">
      <formula>3.95</formula>
    </cfRule>
    <cfRule type="cellIs" dxfId="134" priority="5" stopIfTrue="1" operator="between">
      <formula>2.05</formula>
      <formula>3.94</formula>
    </cfRule>
    <cfRule type="cellIs" dxfId="133" priority="6" stopIfTrue="1" operator="lessThanOrEqual">
      <formula>2</formula>
    </cfRule>
  </conditionalFormatting>
  <conditionalFormatting sqref="F48:F94">
    <cfRule type="cellIs" dxfId="132" priority="10" stopIfTrue="1" operator="equal">
      <formula>$F$45</formula>
    </cfRule>
    <cfRule type="cellIs" dxfId="131" priority="11" stopIfTrue="1" operator="notEqual">
      <formula>$F$45</formula>
    </cfRule>
  </conditionalFormatting>
  <conditionalFormatting sqref="H48:H94">
    <cfRule type="cellIs" dxfId="130" priority="12" stopIfTrue="1" operator="equal">
      <formula>$H$45</formula>
    </cfRule>
    <cfRule type="cellIs" dxfId="129" priority="13" stopIfTrue="1" operator="notEqual">
      <formula>$H$45</formula>
    </cfRule>
  </conditionalFormatting>
  <conditionalFormatting sqref="J48:J94">
    <cfRule type="cellIs" dxfId="128" priority="14" stopIfTrue="1" operator="equal">
      <formula>$J$45</formula>
    </cfRule>
    <cfRule type="cellIs" dxfId="127" priority="15" stopIfTrue="1" operator="notEqual">
      <formula>$J$45</formula>
    </cfRule>
  </conditionalFormatting>
  <conditionalFormatting sqref="L48:L94">
    <cfRule type="cellIs" dxfId="126" priority="16" stopIfTrue="1" operator="equal">
      <formula>$L$45</formula>
    </cfRule>
    <cfRule type="cellIs" dxfId="125" priority="17" stopIfTrue="1" operator="notEqual">
      <formula>$L$45</formula>
    </cfRule>
  </conditionalFormatting>
  <conditionalFormatting sqref="N48:N94">
    <cfRule type="cellIs" dxfId="124" priority="18" stopIfTrue="1" operator="equal">
      <formula>$N$45</formula>
    </cfRule>
    <cfRule type="cellIs" dxfId="123" priority="19" stopIfTrue="1" operator="notEqual">
      <formula>$N$45</formula>
    </cfRule>
  </conditionalFormatting>
  <conditionalFormatting sqref="P48:P94">
    <cfRule type="cellIs" dxfId="122" priority="20" stopIfTrue="1" operator="notEqual">
      <formula>$P$45</formula>
    </cfRule>
    <cfRule type="cellIs" dxfId="121" priority="21" stopIfTrue="1" operator="equal">
      <formula>$P$45</formula>
    </cfRule>
  </conditionalFormatting>
  <conditionalFormatting sqref="R48:R94">
    <cfRule type="cellIs" dxfId="120" priority="22" stopIfTrue="1" operator="equal">
      <formula>$R$45</formula>
    </cfRule>
    <cfRule type="cellIs" dxfId="119" priority="23" stopIfTrue="1" operator="notEqual">
      <formula>$R$45</formula>
    </cfRule>
  </conditionalFormatting>
  <conditionalFormatting sqref="T48:T94">
    <cfRule type="cellIs" dxfId="118" priority="24" stopIfTrue="1" operator="equal">
      <formula>$T$45</formula>
    </cfRule>
    <cfRule type="cellIs" dxfId="117" priority="25" stopIfTrue="1" operator="notEqual">
      <formula>$T$45</formula>
    </cfRule>
  </conditionalFormatting>
  <conditionalFormatting sqref="V48:V94">
    <cfRule type="cellIs" dxfId="116" priority="26" stopIfTrue="1" operator="equal">
      <formula>$V$45</formula>
    </cfRule>
    <cfRule type="cellIs" dxfId="115" priority="27" stopIfTrue="1" operator="notEqual">
      <formula>$V$45</formula>
    </cfRule>
  </conditionalFormatting>
  <conditionalFormatting sqref="X48:X94">
    <cfRule type="cellIs" dxfId="114" priority="28" stopIfTrue="1" operator="equal">
      <formula>$X$45</formula>
    </cfRule>
    <cfRule type="cellIs" dxfId="113" priority="29" stopIfTrue="1" operator="notEqual">
      <formula>$X$45</formula>
    </cfRule>
  </conditionalFormatting>
  <conditionalFormatting sqref="Z48:Z94">
    <cfRule type="cellIs" dxfId="112" priority="30" stopIfTrue="1" operator="equal">
      <formula>$Z$45</formula>
    </cfRule>
    <cfRule type="cellIs" dxfId="111" priority="31" stopIfTrue="1" operator="notEqual">
      <formula>$Z$45</formula>
    </cfRule>
  </conditionalFormatting>
  <conditionalFormatting sqref="AB48:AB94">
    <cfRule type="cellIs" dxfId="110" priority="32" stopIfTrue="1" operator="equal">
      <formula>$AB$45</formula>
    </cfRule>
    <cfRule type="cellIs" dxfId="109" priority="33" stopIfTrue="1" operator="notEqual">
      <formula>$AB$45</formula>
    </cfRule>
  </conditionalFormatting>
  <conditionalFormatting sqref="AD48:AD94">
    <cfRule type="cellIs" dxfId="108" priority="34" stopIfTrue="1" operator="equal">
      <formula>$AD$45</formula>
    </cfRule>
    <cfRule type="cellIs" dxfId="107" priority="35" stopIfTrue="1" operator="notEqual">
      <formula>$AD$45</formula>
    </cfRule>
  </conditionalFormatting>
  <conditionalFormatting sqref="AF48:AF94">
    <cfRule type="cellIs" dxfId="106" priority="36" stopIfTrue="1" operator="equal">
      <formula>$AF$45</formula>
    </cfRule>
    <cfRule type="cellIs" dxfId="105" priority="37" stopIfTrue="1" operator="notEqual">
      <formula>$AF$45</formula>
    </cfRule>
  </conditionalFormatting>
  <conditionalFormatting sqref="AH48:AH94">
    <cfRule type="cellIs" dxfId="104" priority="38" stopIfTrue="1" operator="equal">
      <formula>$AH$45</formula>
    </cfRule>
    <cfRule type="cellIs" dxfId="103" priority="39" stopIfTrue="1" operator="notEqual">
      <formula>$AH$45</formula>
    </cfRule>
  </conditionalFormatting>
  <conditionalFormatting sqref="AJ48:AJ94">
    <cfRule type="cellIs" dxfId="102" priority="40" stopIfTrue="1" operator="equal">
      <formula>$AJ$45</formula>
    </cfRule>
    <cfRule type="cellIs" dxfId="101" priority="41" stopIfTrue="1" operator="notEqual">
      <formula>$AJ$45</formula>
    </cfRule>
  </conditionalFormatting>
  <conditionalFormatting sqref="AL48:AL94">
    <cfRule type="cellIs" dxfId="100" priority="42" stopIfTrue="1" operator="equal">
      <formula>$AL$45</formula>
    </cfRule>
    <cfRule type="cellIs" dxfId="99" priority="43" stopIfTrue="1" operator="notEqual">
      <formula>$AL$45</formula>
    </cfRule>
  </conditionalFormatting>
  <conditionalFormatting sqref="AN48:AN94">
    <cfRule type="cellIs" dxfId="98" priority="44" stopIfTrue="1" operator="equal">
      <formula>$AN$45</formula>
    </cfRule>
    <cfRule type="cellIs" dxfId="97" priority="45" stopIfTrue="1" operator="notEqual">
      <formula>$AN$45</formula>
    </cfRule>
  </conditionalFormatting>
  <conditionalFormatting sqref="AP48:AP94">
    <cfRule type="cellIs" dxfId="96" priority="46" stopIfTrue="1" operator="equal">
      <formula>$AP$45</formula>
    </cfRule>
    <cfRule type="cellIs" dxfId="95" priority="47" stopIfTrue="1" operator="notEqual">
      <formula>$AP$45</formula>
    </cfRule>
  </conditionalFormatting>
  <conditionalFormatting sqref="AR48:AR94">
    <cfRule type="cellIs" dxfId="94" priority="48" stopIfTrue="1" operator="equal">
      <formula>$AR$45</formula>
    </cfRule>
    <cfRule type="cellIs" dxfId="93" priority="49" stopIfTrue="1" operator="notEqual">
      <formula>$AR$45</formula>
    </cfRule>
  </conditionalFormatting>
  <conditionalFormatting sqref="AV48:AV94">
    <cfRule type="cellIs" dxfId="92" priority="1" stopIfTrue="1" operator="lessThan">
      <formula>13.8</formula>
    </cfRule>
    <cfRule type="cellIs" dxfId="91" priority="2" stopIfTrue="1" operator="greaterThanOrEqual">
      <formula>250</formula>
    </cfRule>
    <cfRule type="cellIs" dxfId="90" priority="3" stopIfTrue="1" operator="lessThan">
      <formula>250</formula>
    </cfRule>
  </conditionalFormatting>
  <dataValidations count="5">
    <dataValidation type="list" allowBlank="1" showInputMessage="1" showErrorMessage="1" errorTitle="ERROR" error="SOLO SE ADMITEN LAS ALTERNATIVAS: A, B, C y D." sqref="F48:F94 H48:H94 AP48:AP94 AN48:AN94 AL48:AL94 AJ48:AJ94 AH48:AH94 AF48:AF94 AB48:AB94 AD48:AD94 Z48:Z94 X48:X94 V48:V94 T48:T94 R48:R94 P48:P94 N48:N94 L48:L94 J48:J94 AR48:AR94">
      <formula1>$J$8:$J$11</formula1>
    </dataValidation>
    <dataValidation type="list" allowBlank="1" showInputMessage="1" showErrorMessage="1" errorTitle="Error" error="DIGITAR &quot;p o P&quot; SI ALUMNO SE ENCUENTRA PRESENTE O BIEN &quot;a o A&quot;  SI ESTÁ AUSENTE." sqref="E48:E94">
      <formula1>$BF$14:$BF$15</formula1>
    </dataValidation>
    <dataValidation type="decimal" allowBlank="1" showInputMessage="1" showErrorMessage="1" errorTitle="ERROR" error="Sólo se admiten valores decimales entre 0 y 2,5._x000a_Ingresar valores con coma decimal y no con punto, por ejemplo: 1,5 y no 1.5" sqref="W48:W94">
      <formula1>0</formula1>
      <formula2>2.5</formula2>
    </dataValidation>
    <dataValidation type="decimal" allowBlank="1" showInputMessage="1" showErrorMessage="1" errorTitle="ERROR" error="Sólo se admiten valores decimales entre 0 y 3. Ingresar valores con coma decimal y no con punto, por ejemplo: 2,5 y no 2.5" sqref="K48:K94">
      <formula1>0</formula1>
      <formula2>3</formula2>
    </dataValidation>
    <dataValidation type="decimal" allowBlank="1" showInputMessage="1" showErrorMessage="1" errorTitle="ERROR" error="Sólo se admiten valores decimales entre 0 y 2. Ingresar valores con coma decimal y no con punto, por ejemplo: 2,5 y no 2.5" sqref="AA48:AA94 Y48:Y94">
      <formula1>0</formula1>
      <formula2>2</formula2>
    </dataValidation>
  </dataValidations>
  <hyperlinks>
    <hyperlink ref="C3" r:id="rId1"/>
  </hyperlinks>
  <printOptions horizontalCentered="1"/>
  <pageMargins left="0.15748031496062992" right="0.27559055118110237" top="0.19685039370078741" bottom="0.19685039370078741" header="0.15748031496062992" footer="0.27559055118110237"/>
  <pageSetup paperSize="258" scale="55" orientation="landscape" horizontalDpi="300" verticalDpi="300" r:id="rId2"/>
  <headerFooter alignWithMargins="0"/>
  <rowBreaks count="1" manualBreakCount="1">
    <brk id="39" max="72" man="1"/>
  </rowBreaks>
  <colBreaks count="1" manualBreakCount="1">
    <brk id="52" max="102" man="1"/>
  </colBreak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indexed="14"/>
  </sheetPr>
  <dimension ref="A2:BU103"/>
  <sheetViews>
    <sheetView showGridLines="0" topLeftCell="B1" zoomScale="80" zoomScaleNormal="80" zoomScaleSheetLayoutView="39" workbookViewId="0">
      <selection activeCell="D9" sqref="D9:H9"/>
    </sheetView>
  </sheetViews>
  <sheetFormatPr baseColWidth="10" defaultColWidth="9.140625" defaultRowHeight="12.75" customHeight="1" x14ac:dyDescent="0.2"/>
  <cols>
    <col min="1" max="1" width="9.5703125" hidden="1" customWidth="1"/>
    <col min="2" max="2" width="5.5703125" customWidth="1"/>
    <col min="3" max="3" width="9" customWidth="1"/>
    <col min="4" max="4" width="37.28515625" customWidth="1"/>
    <col min="5" max="5" width="15.140625" style="25" customWidth="1"/>
    <col min="6" max="6" width="5.42578125" customWidth="1"/>
    <col min="7" max="7" width="4.7109375" style="34" hidden="1" customWidth="1"/>
    <col min="8" max="8" width="5.42578125" customWidth="1"/>
    <col min="9" max="9" width="4.7109375" hidden="1" customWidth="1"/>
    <col min="10" max="10" width="5.42578125" customWidth="1"/>
    <col min="11" max="11" width="4.7109375" hidden="1" customWidth="1"/>
    <col min="12" max="12" width="5.42578125" customWidth="1"/>
    <col min="13" max="13" width="4.7109375" hidden="1" customWidth="1"/>
    <col min="14" max="14" width="5.42578125" style="25" customWidth="1"/>
    <col min="15" max="15" width="4.7109375" style="25" hidden="1" customWidth="1"/>
    <col min="16" max="16" width="5.42578125" customWidth="1"/>
    <col min="17" max="17" width="4.7109375" hidden="1" customWidth="1"/>
    <col min="18" max="18" width="5.42578125" customWidth="1"/>
    <col min="19" max="19" width="4.7109375" hidden="1" customWidth="1"/>
    <col min="20" max="20" width="5.42578125" customWidth="1"/>
    <col min="21" max="21" width="4.7109375" hidden="1" customWidth="1"/>
    <col min="22" max="22" width="5.42578125" customWidth="1"/>
    <col min="23" max="23" width="4.7109375" hidden="1" customWidth="1"/>
    <col min="24" max="24" width="5.42578125" customWidth="1"/>
    <col min="25" max="25" width="4.7109375" hidden="1" customWidth="1"/>
    <col min="26" max="26" width="5.42578125" customWidth="1"/>
    <col min="27" max="27" width="4.7109375" hidden="1" customWidth="1"/>
    <col min="28" max="28" width="5.42578125" customWidth="1"/>
    <col min="29" max="29" width="4.7109375" hidden="1" customWidth="1"/>
    <col min="30" max="30" width="5.42578125" customWidth="1"/>
    <col min="31" max="31" width="4.7109375" hidden="1" customWidth="1"/>
    <col min="32" max="32" width="5.42578125" style="25" customWidth="1"/>
    <col min="33" max="33" width="4.7109375" hidden="1" customWidth="1"/>
    <col min="34" max="34" width="5.42578125" customWidth="1"/>
    <col min="35" max="35" width="4.7109375" hidden="1" customWidth="1"/>
    <col min="36" max="36" width="4.7109375" customWidth="1"/>
    <col min="37" max="37" width="4.7109375" hidden="1" customWidth="1"/>
    <col min="38" max="38" width="4.7109375" customWidth="1"/>
    <col min="39" max="39" width="4.7109375" hidden="1" customWidth="1"/>
    <col min="40" max="40" width="4.7109375" customWidth="1"/>
    <col min="41" max="41" width="4.7109375" hidden="1" customWidth="1"/>
    <col min="42" max="42" width="4.7109375" customWidth="1"/>
    <col min="43" max="43" width="4.7109375" hidden="1" customWidth="1"/>
    <col min="44" max="44" width="4.7109375" customWidth="1"/>
    <col min="45" max="45" width="4.7109375" hidden="1" customWidth="1"/>
    <col min="46" max="46" width="7.85546875" customWidth="1"/>
    <col min="47" max="47" width="8" customWidth="1"/>
    <col min="48" max="48" width="14.85546875" hidden="1" customWidth="1"/>
    <col min="49" max="49" width="8.140625" customWidth="1"/>
    <col min="50" max="50" width="12" customWidth="1"/>
    <col min="51" max="51" width="0.5703125" style="77" customWidth="1"/>
    <col min="52" max="52" width="14.140625" style="77" customWidth="1"/>
    <col min="53" max="53" width="13.28515625" style="77" customWidth="1"/>
    <col min="54" max="54" width="14.140625" style="77" customWidth="1"/>
    <col min="55" max="57" width="17.42578125" customWidth="1"/>
    <col min="58" max="58" width="13.42578125" customWidth="1"/>
    <col min="59" max="59" width="5.5703125" customWidth="1"/>
    <col min="60" max="62" width="12.140625" customWidth="1"/>
    <col min="66" max="66" width="5.42578125" customWidth="1"/>
    <col min="67" max="69" width="6.140625" customWidth="1"/>
    <col min="70" max="71" width="3.140625" bestFit="1" customWidth="1"/>
    <col min="72" max="72" width="16" customWidth="1"/>
  </cols>
  <sheetData>
    <row r="2" spans="1:58" ht="12.75" customHeight="1" x14ac:dyDescent="0.2">
      <c r="C2" s="236" t="s">
        <v>23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7"/>
    </row>
    <row r="3" spans="1:58" ht="12.75" customHeight="1" x14ac:dyDescent="0.2">
      <c r="C3" s="282" t="s">
        <v>24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"/>
    </row>
    <row r="4" spans="1:58" ht="12.75" customHeight="1" x14ac:dyDescent="0.2">
      <c r="C4" s="1"/>
      <c r="D4" s="1"/>
      <c r="E4" s="1"/>
      <c r="F4" s="1"/>
      <c r="G4" s="31"/>
      <c r="H4" s="1"/>
      <c r="I4" s="1"/>
      <c r="J4" s="1"/>
      <c r="K4" s="1"/>
      <c r="L4" s="1"/>
      <c r="M4" s="1"/>
      <c r="N4" s="1"/>
      <c r="O4" s="1"/>
    </row>
    <row r="5" spans="1:58" ht="12.75" customHeight="1" x14ac:dyDescent="0.2">
      <c r="C5" s="284" t="s">
        <v>98</v>
      </c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1"/>
    </row>
    <row r="6" spans="1:58" ht="12.75" customHeight="1" x14ac:dyDescent="0.2">
      <c r="C6" s="2"/>
      <c r="D6" s="2"/>
      <c r="E6" s="23"/>
      <c r="F6" s="2"/>
      <c r="G6" s="32"/>
      <c r="H6" s="2"/>
      <c r="I6" s="21"/>
      <c r="L6" s="2"/>
      <c r="M6" s="2"/>
      <c r="N6" s="23"/>
      <c r="O6" s="23"/>
      <c r="P6" s="2"/>
      <c r="Q6" s="21"/>
    </row>
    <row r="7" spans="1:58" ht="12.75" customHeight="1" x14ac:dyDescent="0.2">
      <c r="B7" s="3"/>
      <c r="C7" s="4" t="s">
        <v>17</v>
      </c>
      <c r="D7" s="237"/>
      <c r="E7" s="237"/>
      <c r="F7" s="237"/>
      <c r="G7" s="237"/>
      <c r="H7" s="237"/>
      <c r="I7" s="37"/>
      <c r="J7" s="63"/>
      <c r="K7" s="3"/>
      <c r="L7" s="7" t="s">
        <v>22</v>
      </c>
      <c r="M7" s="7"/>
      <c r="N7" s="238"/>
      <c r="O7" s="238"/>
      <c r="P7" s="238"/>
      <c r="Q7" s="39"/>
      <c r="R7" s="21"/>
      <c r="S7" s="21"/>
    </row>
    <row r="8" spans="1:58" ht="12.75" customHeight="1" x14ac:dyDescent="0.2">
      <c r="B8" s="3"/>
      <c r="C8" s="4" t="s">
        <v>1</v>
      </c>
      <c r="D8" s="239" t="s">
        <v>99</v>
      </c>
      <c r="E8" s="239"/>
      <c r="F8" s="239"/>
      <c r="G8" s="239"/>
      <c r="H8" s="239"/>
      <c r="I8" s="54"/>
      <c r="J8" s="83" t="s">
        <v>0</v>
      </c>
      <c r="K8" s="38"/>
      <c r="L8" s="40"/>
      <c r="M8" s="40"/>
      <c r="N8" s="40"/>
      <c r="O8" s="40"/>
      <c r="P8" s="41"/>
      <c r="Q8" s="42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4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</row>
    <row r="9" spans="1:58" ht="12.75" customHeight="1" x14ac:dyDescent="0.2">
      <c r="B9" s="3"/>
      <c r="C9" s="4" t="s">
        <v>6</v>
      </c>
      <c r="D9" s="240"/>
      <c r="E9" s="241"/>
      <c r="F9" s="241"/>
      <c r="G9" s="241"/>
      <c r="H9" s="242"/>
      <c r="I9" s="55"/>
      <c r="J9" s="83" t="s">
        <v>31</v>
      </c>
      <c r="K9" s="38"/>
      <c r="L9" s="44"/>
      <c r="M9" s="44"/>
      <c r="N9" s="44"/>
      <c r="O9" s="44"/>
      <c r="P9" s="45"/>
      <c r="Q9" s="4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4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</row>
    <row r="10" spans="1:58" ht="12.75" customHeight="1" x14ac:dyDescent="0.2">
      <c r="B10" s="3"/>
      <c r="C10" s="243" t="s">
        <v>11</v>
      </c>
      <c r="D10" s="244"/>
      <c r="E10" s="245"/>
      <c r="F10" s="265"/>
      <c r="G10" s="266"/>
      <c r="H10" s="267"/>
      <c r="I10" s="56"/>
      <c r="J10" s="83" t="s">
        <v>32</v>
      </c>
      <c r="K10" s="38"/>
      <c r="L10" s="44"/>
      <c r="M10" s="44"/>
      <c r="N10" s="44"/>
      <c r="O10" s="44"/>
      <c r="P10" s="45"/>
      <c r="Q10" s="45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4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</row>
    <row r="11" spans="1:58" ht="12.75" customHeight="1" x14ac:dyDescent="0.2">
      <c r="B11" s="3"/>
      <c r="C11" s="243" t="s">
        <v>9</v>
      </c>
      <c r="D11" s="244"/>
      <c r="E11" s="245"/>
      <c r="F11" s="268">
        <f>COUNTIF(E48:E94,"=P")</f>
        <v>0</v>
      </c>
      <c r="G11" s="269"/>
      <c r="H11" s="270"/>
      <c r="I11" s="57"/>
      <c r="J11" s="83" t="s">
        <v>33</v>
      </c>
      <c r="K11" s="38"/>
      <c r="L11" s="44"/>
      <c r="M11" s="44"/>
      <c r="N11" s="44"/>
      <c r="O11" s="44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4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78"/>
      <c r="AZ11" s="78"/>
      <c r="BA11" s="78"/>
      <c r="BB11" s="78"/>
    </row>
    <row r="12" spans="1:58" ht="12.75" customHeight="1" x14ac:dyDescent="0.2">
      <c r="B12" s="3"/>
      <c r="C12" s="243" t="s">
        <v>15</v>
      </c>
      <c r="D12" s="244"/>
      <c r="E12" s="245"/>
      <c r="F12" s="268">
        <f>F10-F11</f>
        <v>0</v>
      </c>
      <c r="G12" s="269"/>
      <c r="H12" s="270"/>
      <c r="I12" s="57"/>
      <c r="J12" s="65"/>
      <c r="K12" s="38"/>
      <c r="L12" s="44"/>
      <c r="M12" s="44"/>
      <c r="N12" s="44"/>
      <c r="O12" s="44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4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78"/>
      <c r="AZ12" s="78"/>
      <c r="BA12" s="78"/>
      <c r="BB12" s="78"/>
    </row>
    <row r="13" spans="1:58" ht="12.75" customHeight="1" x14ac:dyDescent="0.2">
      <c r="C13" s="9"/>
      <c r="D13" s="9"/>
      <c r="E13" s="24"/>
      <c r="F13" s="9"/>
      <c r="G13" s="33"/>
      <c r="H13" s="9"/>
      <c r="I13" s="21"/>
      <c r="L13" s="44"/>
      <c r="M13" s="44"/>
      <c r="N13" s="44"/>
      <c r="O13" s="44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4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78"/>
      <c r="AZ13" s="78"/>
      <c r="BA13" s="78"/>
      <c r="BB13" s="78"/>
      <c r="BF13" s="30"/>
    </row>
    <row r="14" spans="1:58" ht="12.75" customHeight="1" x14ac:dyDescent="0.2">
      <c r="BF14" s="58" t="s">
        <v>0</v>
      </c>
    </row>
    <row r="15" spans="1:58" ht="12.75" customHeight="1" x14ac:dyDescent="0.2">
      <c r="B15" s="21"/>
      <c r="C15" s="21"/>
      <c r="D15" s="21"/>
      <c r="BF15" s="58" t="s">
        <v>4</v>
      </c>
    </row>
    <row r="16" spans="1:58" ht="12.75" customHeight="1" x14ac:dyDescent="0.2">
      <c r="A16" s="3"/>
      <c r="B16" s="268" t="s">
        <v>85</v>
      </c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70"/>
      <c r="BF16" s="43"/>
    </row>
    <row r="17" spans="1:54" ht="12.75" customHeight="1" x14ac:dyDescent="0.2">
      <c r="A17" s="3"/>
      <c r="B17" s="10" t="s">
        <v>2</v>
      </c>
      <c r="C17" s="11" t="s">
        <v>14</v>
      </c>
      <c r="D17" s="275" t="s">
        <v>13</v>
      </c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46"/>
      <c r="P17" s="309" t="s">
        <v>29</v>
      </c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1"/>
      <c r="AW17" s="312" t="s">
        <v>34</v>
      </c>
      <c r="AX17" s="312"/>
      <c r="AY17" s="79"/>
      <c r="AZ17" s="79"/>
      <c r="BA17" s="79"/>
      <c r="BB17" s="79"/>
    </row>
    <row r="18" spans="1:54" ht="27" customHeight="1" x14ac:dyDescent="0.2">
      <c r="A18" s="3"/>
      <c r="B18" s="64">
        <v>1</v>
      </c>
      <c r="C18" s="48">
        <v>1</v>
      </c>
      <c r="D18" s="246" t="s">
        <v>44</v>
      </c>
      <c r="E18" s="247"/>
      <c r="F18" s="247"/>
      <c r="G18" s="247"/>
      <c r="H18" s="247"/>
      <c r="I18" s="247"/>
      <c r="J18" s="247"/>
      <c r="K18" s="247"/>
      <c r="L18" s="247"/>
      <c r="M18" s="247"/>
      <c r="N18" s="248"/>
      <c r="O18" s="97"/>
      <c r="P18" s="249" t="s">
        <v>86</v>
      </c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1"/>
      <c r="AW18" s="272" t="s">
        <v>79</v>
      </c>
      <c r="AX18" s="273"/>
      <c r="AY18" s="79"/>
      <c r="AZ18" s="79"/>
      <c r="BA18" s="79"/>
      <c r="BB18" s="79"/>
    </row>
    <row r="19" spans="1:54" ht="24" customHeight="1" x14ac:dyDescent="0.2">
      <c r="A19" s="3"/>
      <c r="B19" s="64">
        <f>B18+1</f>
        <v>2</v>
      </c>
      <c r="C19" s="48">
        <v>1</v>
      </c>
      <c r="D19" s="246" t="s">
        <v>45</v>
      </c>
      <c r="E19" s="247"/>
      <c r="F19" s="247"/>
      <c r="G19" s="247"/>
      <c r="H19" s="247"/>
      <c r="I19" s="247"/>
      <c r="J19" s="247"/>
      <c r="K19" s="247"/>
      <c r="L19" s="247"/>
      <c r="M19" s="247"/>
      <c r="N19" s="248"/>
      <c r="O19" s="98"/>
      <c r="P19" s="249" t="s">
        <v>87</v>
      </c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1"/>
      <c r="AW19" s="274" t="s">
        <v>43</v>
      </c>
      <c r="AX19" s="274"/>
      <c r="AY19" s="79"/>
      <c r="AZ19" s="79"/>
      <c r="BA19" s="79"/>
      <c r="BB19" s="79"/>
    </row>
    <row r="20" spans="1:54" ht="12" customHeight="1" x14ac:dyDescent="0.2">
      <c r="A20" s="3"/>
      <c r="B20" s="64">
        <f t="shared" ref="B20:B37" si="0">B19+1</f>
        <v>3</v>
      </c>
      <c r="C20" s="48">
        <v>1</v>
      </c>
      <c r="D20" s="227" t="s">
        <v>46</v>
      </c>
      <c r="E20" s="228"/>
      <c r="F20" s="228"/>
      <c r="G20" s="228"/>
      <c r="H20" s="228"/>
      <c r="I20" s="228"/>
      <c r="J20" s="228"/>
      <c r="K20" s="228"/>
      <c r="L20" s="228"/>
      <c r="M20" s="228"/>
      <c r="N20" s="229"/>
      <c r="O20" s="98"/>
      <c r="P20" s="255" t="s">
        <v>70</v>
      </c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7"/>
      <c r="AW20" s="274" t="s">
        <v>79</v>
      </c>
      <c r="AX20" s="274"/>
      <c r="AY20" s="79"/>
      <c r="AZ20" s="79"/>
      <c r="BA20" s="79"/>
      <c r="BB20" s="79"/>
    </row>
    <row r="21" spans="1:54" ht="26.25" customHeight="1" x14ac:dyDescent="0.2">
      <c r="A21" s="3"/>
      <c r="B21" s="64">
        <f t="shared" si="0"/>
        <v>4</v>
      </c>
      <c r="C21" s="48">
        <v>1</v>
      </c>
      <c r="D21" s="227" t="s">
        <v>47</v>
      </c>
      <c r="E21" s="228"/>
      <c r="F21" s="228"/>
      <c r="G21" s="228"/>
      <c r="H21" s="228"/>
      <c r="I21" s="228"/>
      <c r="J21" s="228"/>
      <c r="K21" s="228"/>
      <c r="L21" s="228"/>
      <c r="M21" s="228"/>
      <c r="N21" s="229"/>
      <c r="O21" s="99"/>
      <c r="P21" s="249" t="s">
        <v>88</v>
      </c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1"/>
      <c r="AW21" s="274"/>
      <c r="AX21" s="274"/>
      <c r="AY21" s="79"/>
      <c r="AZ21" s="79"/>
      <c r="BA21" s="79"/>
      <c r="BB21" s="79"/>
    </row>
    <row r="22" spans="1:54" x14ac:dyDescent="0.2">
      <c r="A22" s="3"/>
      <c r="B22" s="64">
        <f t="shared" si="0"/>
        <v>5</v>
      </c>
      <c r="C22" s="48">
        <v>1</v>
      </c>
      <c r="D22" s="227" t="s">
        <v>48</v>
      </c>
      <c r="E22" s="228"/>
      <c r="F22" s="228"/>
      <c r="G22" s="228"/>
      <c r="H22" s="228"/>
      <c r="I22" s="228"/>
      <c r="J22" s="228"/>
      <c r="K22" s="228"/>
      <c r="L22" s="228"/>
      <c r="M22" s="228"/>
      <c r="N22" s="229"/>
      <c r="O22" s="97"/>
      <c r="P22" s="249" t="s">
        <v>66</v>
      </c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1"/>
      <c r="AW22" s="276" t="s">
        <v>80</v>
      </c>
      <c r="AX22" s="277"/>
      <c r="AY22" s="79"/>
      <c r="AZ22" s="79"/>
      <c r="BA22" s="79"/>
      <c r="BB22" s="79"/>
    </row>
    <row r="23" spans="1:54" ht="40.5" customHeight="1" x14ac:dyDescent="0.2">
      <c r="A23" s="3"/>
      <c r="B23" s="64">
        <f t="shared" si="0"/>
        <v>6</v>
      </c>
      <c r="C23" s="48">
        <v>1</v>
      </c>
      <c r="D23" s="227" t="s">
        <v>49</v>
      </c>
      <c r="E23" s="228"/>
      <c r="F23" s="228"/>
      <c r="G23" s="228"/>
      <c r="H23" s="228"/>
      <c r="I23" s="228"/>
      <c r="J23" s="228"/>
      <c r="K23" s="228"/>
      <c r="L23" s="228"/>
      <c r="M23" s="228"/>
      <c r="N23" s="229"/>
      <c r="O23" s="99"/>
      <c r="P23" s="252" t="s">
        <v>67</v>
      </c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4"/>
      <c r="AW23" s="278"/>
      <c r="AX23" s="279"/>
      <c r="AY23" s="79"/>
      <c r="AZ23" s="79"/>
      <c r="BA23" s="79"/>
      <c r="BB23" s="79"/>
    </row>
    <row r="24" spans="1:54" ht="26.25" customHeight="1" x14ac:dyDescent="0.2">
      <c r="A24" s="3"/>
      <c r="B24" s="64">
        <f t="shared" si="0"/>
        <v>7</v>
      </c>
      <c r="C24" s="48">
        <v>1</v>
      </c>
      <c r="D24" s="227" t="s">
        <v>50</v>
      </c>
      <c r="E24" s="228"/>
      <c r="F24" s="228"/>
      <c r="G24" s="228"/>
      <c r="H24" s="228"/>
      <c r="I24" s="228"/>
      <c r="J24" s="228"/>
      <c r="K24" s="228"/>
      <c r="L24" s="228"/>
      <c r="M24" s="228"/>
      <c r="N24" s="229"/>
      <c r="O24" s="93"/>
      <c r="P24" s="252" t="s">
        <v>68</v>
      </c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4"/>
      <c r="AW24" s="280" t="s">
        <v>79</v>
      </c>
      <c r="AX24" s="281"/>
      <c r="AY24" s="80"/>
      <c r="AZ24" s="80"/>
      <c r="BA24" s="80"/>
      <c r="BB24" s="80"/>
    </row>
    <row r="25" spans="1:54" ht="39" customHeight="1" x14ac:dyDescent="0.2">
      <c r="A25" s="3"/>
      <c r="B25" s="64">
        <f t="shared" si="0"/>
        <v>8</v>
      </c>
      <c r="C25" s="47">
        <v>1</v>
      </c>
      <c r="D25" s="227" t="s">
        <v>51</v>
      </c>
      <c r="E25" s="228"/>
      <c r="F25" s="228"/>
      <c r="G25" s="228"/>
      <c r="H25" s="228"/>
      <c r="I25" s="228"/>
      <c r="J25" s="228"/>
      <c r="K25" s="228"/>
      <c r="L25" s="228"/>
      <c r="M25" s="228"/>
      <c r="N25" s="229"/>
      <c r="O25" s="93"/>
      <c r="P25" s="252" t="s">
        <v>69</v>
      </c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4"/>
      <c r="AW25" s="272" t="s">
        <v>43</v>
      </c>
      <c r="AX25" s="273"/>
      <c r="AY25" s="80"/>
      <c r="AZ25" s="80"/>
      <c r="BA25" s="80"/>
      <c r="BB25" s="80"/>
    </row>
    <row r="26" spans="1:54" ht="26.25" customHeight="1" x14ac:dyDescent="0.2">
      <c r="A26" s="3"/>
      <c r="B26" s="64">
        <f t="shared" si="0"/>
        <v>9</v>
      </c>
      <c r="C26" s="48">
        <v>1</v>
      </c>
      <c r="D26" s="227" t="s">
        <v>52</v>
      </c>
      <c r="E26" s="228"/>
      <c r="F26" s="228"/>
      <c r="G26" s="228"/>
      <c r="H26" s="228"/>
      <c r="I26" s="228"/>
      <c r="J26" s="228"/>
      <c r="K26" s="228"/>
      <c r="L26" s="228"/>
      <c r="M26" s="228"/>
      <c r="N26" s="229"/>
      <c r="O26" s="98"/>
      <c r="P26" s="258" t="s">
        <v>71</v>
      </c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60"/>
      <c r="AW26" s="278"/>
      <c r="AX26" s="279"/>
      <c r="AY26" s="80"/>
      <c r="AZ26" s="80"/>
      <c r="BA26" s="80"/>
      <c r="BB26" s="80"/>
    </row>
    <row r="27" spans="1:54" ht="66" customHeight="1" x14ac:dyDescent="0.2">
      <c r="A27" s="3"/>
      <c r="B27" s="64">
        <f t="shared" si="0"/>
        <v>10</v>
      </c>
      <c r="C27" s="48">
        <v>1</v>
      </c>
      <c r="D27" s="227" t="s">
        <v>53</v>
      </c>
      <c r="E27" s="228"/>
      <c r="F27" s="228"/>
      <c r="G27" s="228"/>
      <c r="H27" s="228"/>
      <c r="I27" s="228"/>
      <c r="J27" s="228"/>
      <c r="K27" s="228"/>
      <c r="L27" s="228"/>
      <c r="M27" s="228"/>
      <c r="N27" s="229"/>
      <c r="O27" s="98"/>
      <c r="P27" s="258" t="s">
        <v>72</v>
      </c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60"/>
      <c r="AW27" s="274" t="s">
        <v>79</v>
      </c>
      <c r="AX27" s="274"/>
      <c r="AY27" s="80"/>
      <c r="AZ27" s="80"/>
      <c r="BA27" s="80"/>
      <c r="BB27" s="80"/>
    </row>
    <row r="28" spans="1:54" ht="63.75" customHeight="1" x14ac:dyDescent="0.2">
      <c r="A28" s="3"/>
      <c r="B28" s="64">
        <f t="shared" si="0"/>
        <v>11</v>
      </c>
      <c r="C28" s="48">
        <v>1</v>
      </c>
      <c r="D28" s="227" t="s">
        <v>54</v>
      </c>
      <c r="E28" s="228"/>
      <c r="F28" s="228"/>
      <c r="G28" s="228"/>
      <c r="H28" s="228"/>
      <c r="I28" s="228"/>
      <c r="J28" s="228"/>
      <c r="K28" s="228"/>
      <c r="L28" s="228"/>
      <c r="M28" s="228"/>
      <c r="N28" s="229"/>
      <c r="O28" s="99"/>
      <c r="P28" s="258" t="s">
        <v>72</v>
      </c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60"/>
      <c r="AW28" s="274"/>
      <c r="AX28" s="274"/>
      <c r="AY28" s="80"/>
      <c r="AZ28" s="80"/>
      <c r="BA28" s="80"/>
      <c r="BB28" s="80"/>
    </row>
    <row r="29" spans="1:54" ht="24.75" customHeight="1" x14ac:dyDescent="0.2">
      <c r="A29" s="3"/>
      <c r="B29" s="64">
        <f t="shared" si="0"/>
        <v>12</v>
      </c>
      <c r="C29" s="48">
        <v>1</v>
      </c>
      <c r="D29" s="227" t="s">
        <v>55</v>
      </c>
      <c r="E29" s="228"/>
      <c r="F29" s="228"/>
      <c r="G29" s="228"/>
      <c r="H29" s="228"/>
      <c r="I29" s="228"/>
      <c r="J29" s="228"/>
      <c r="K29" s="228"/>
      <c r="L29" s="228"/>
      <c r="M29" s="228"/>
      <c r="N29" s="229"/>
      <c r="O29" s="100"/>
      <c r="P29" s="258" t="s">
        <v>73</v>
      </c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60"/>
      <c r="AW29" s="280" t="s">
        <v>81</v>
      </c>
      <c r="AX29" s="281"/>
      <c r="AY29" s="80"/>
      <c r="AZ29" s="80"/>
      <c r="BA29" s="80"/>
      <c r="BB29" s="80"/>
    </row>
    <row r="30" spans="1:54" ht="63" customHeight="1" x14ac:dyDescent="0.2">
      <c r="A30" s="3"/>
      <c r="B30" s="64">
        <f t="shared" si="0"/>
        <v>13</v>
      </c>
      <c r="C30" s="48">
        <v>1</v>
      </c>
      <c r="D30" s="227" t="s">
        <v>56</v>
      </c>
      <c r="E30" s="228"/>
      <c r="F30" s="228"/>
      <c r="G30" s="228"/>
      <c r="H30" s="228"/>
      <c r="I30" s="228"/>
      <c r="J30" s="228"/>
      <c r="K30" s="228"/>
      <c r="L30" s="228"/>
      <c r="M30" s="228"/>
      <c r="N30" s="229"/>
      <c r="O30" s="101"/>
      <c r="P30" s="258" t="s">
        <v>72</v>
      </c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60"/>
      <c r="AW30" s="280" t="s">
        <v>82</v>
      </c>
      <c r="AX30" s="281"/>
      <c r="AY30" s="49"/>
      <c r="AZ30" s="49"/>
      <c r="BA30" s="49"/>
      <c r="BB30" s="49"/>
    </row>
    <row r="31" spans="1:54" ht="66.75" customHeight="1" x14ac:dyDescent="0.2">
      <c r="A31" s="3"/>
      <c r="B31" s="64">
        <f t="shared" si="0"/>
        <v>14</v>
      </c>
      <c r="C31" s="48">
        <v>1</v>
      </c>
      <c r="D31" s="227" t="s">
        <v>57</v>
      </c>
      <c r="E31" s="228"/>
      <c r="F31" s="228"/>
      <c r="G31" s="228"/>
      <c r="H31" s="228"/>
      <c r="I31" s="228"/>
      <c r="J31" s="228"/>
      <c r="K31" s="228"/>
      <c r="L31" s="228"/>
      <c r="M31" s="228"/>
      <c r="N31" s="229"/>
      <c r="O31" s="101"/>
      <c r="P31" s="258" t="s">
        <v>72</v>
      </c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60"/>
      <c r="AW31" s="272" t="s">
        <v>79</v>
      </c>
      <c r="AX31" s="273"/>
      <c r="AY31" s="49"/>
      <c r="AZ31" s="49"/>
      <c r="BA31" s="49"/>
      <c r="BB31" s="49"/>
    </row>
    <row r="32" spans="1:54" ht="38.25" customHeight="1" x14ac:dyDescent="0.2">
      <c r="A32" s="3"/>
      <c r="B32" s="64">
        <f t="shared" si="0"/>
        <v>15</v>
      </c>
      <c r="C32" s="48">
        <v>1</v>
      </c>
      <c r="D32" s="227" t="s">
        <v>58</v>
      </c>
      <c r="E32" s="228"/>
      <c r="F32" s="228"/>
      <c r="G32" s="228"/>
      <c r="H32" s="228"/>
      <c r="I32" s="228"/>
      <c r="J32" s="228"/>
      <c r="K32" s="228"/>
      <c r="L32" s="228"/>
      <c r="M32" s="228"/>
      <c r="N32" s="229"/>
      <c r="O32" s="101"/>
      <c r="P32" s="261" t="s">
        <v>74</v>
      </c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2"/>
      <c r="AQ32" s="262"/>
      <c r="AR32" s="262"/>
      <c r="AS32" s="262"/>
      <c r="AT32" s="262"/>
      <c r="AU32" s="262"/>
      <c r="AV32" s="263"/>
      <c r="AW32" s="276"/>
      <c r="AX32" s="277"/>
      <c r="AY32" s="49"/>
      <c r="AZ32" s="49"/>
      <c r="BA32" s="49"/>
      <c r="BB32" s="49"/>
    </row>
    <row r="33" spans="1:58" ht="40.5" customHeight="1" x14ac:dyDescent="0.2">
      <c r="A33" s="3"/>
      <c r="B33" s="64">
        <f t="shared" si="0"/>
        <v>16</v>
      </c>
      <c r="C33" s="48">
        <v>1</v>
      </c>
      <c r="D33" s="227" t="s">
        <v>59</v>
      </c>
      <c r="E33" s="228"/>
      <c r="F33" s="228"/>
      <c r="G33" s="228"/>
      <c r="H33" s="228"/>
      <c r="I33" s="228"/>
      <c r="J33" s="228"/>
      <c r="K33" s="228"/>
      <c r="L33" s="228"/>
      <c r="M33" s="228"/>
      <c r="N33" s="229"/>
      <c r="O33" s="93"/>
      <c r="P33" s="261" t="s">
        <v>75</v>
      </c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3"/>
      <c r="AW33" s="278"/>
      <c r="AX33" s="279"/>
      <c r="AY33" s="49"/>
      <c r="AZ33" s="49"/>
      <c r="BA33" s="49"/>
      <c r="BB33" s="49"/>
    </row>
    <row r="34" spans="1:58" ht="42" customHeight="1" x14ac:dyDescent="0.2">
      <c r="A34" s="3"/>
      <c r="B34" s="64">
        <f t="shared" si="0"/>
        <v>17</v>
      </c>
      <c r="C34" s="48">
        <v>1</v>
      </c>
      <c r="D34" s="227" t="s">
        <v>60</v>
      </c>
      <c r="E34" s="228"/>
      <c r="F34" s="228"/>
      <c r="G34" s="228"/>
      <c r="H34" s="228"/>
      <c r="I34" s="228"/>
      <c r="J34" s="228"/>
      <c r="K34" s="228"/>
      <c r="L34" s="228"/>
      <c r="M34" s="228"/>
      <c r="N34" s="229"/>
      <c r="O34" s="93"/>
      <c r="P34" s="261" t="s">
        <v>75</v>
      </c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62"/>
      <c r="AU34" s="262"/>
      <c r="AV34" s="263"/>
      <c r="AW34" s="280" t="s">
        <v>83</v>
      </c>
      <c r="AX34" s="281"/>
      <c r="AY34" s="49"/>
      <c r="AZ34" s="49"/>
      <c r="BA34" s="49"/>
      <c r="BB34" s="49"/>
    </row>
    <row r="35" spans="1:58" ht="27" customHeight="1" x14ac:dyDescent="0.2">
      <c r="A35" s="3"/>
      <c r="B35" s="64">
        <f t="shared" si="0"/>
        <v>18</v>
      </c>
      <c r="C35" s="48">
        <v>1</v>
      </c>
      <c r="D35" s="227" t="s">
        <v>61</v>
      </c>
      <c r="E35" s="228"/>
      <c r="F35" s="228"/>
      <c r="G35" s="228"/>
      <c r="H35" s="228"/>
      <c r="I35" s="228"/>
      <c r="J35" s="228"/>
      <c r="K35" s="228"/>
      <c r="L35" s="228"/>
      <c r="M35" s="228"/>
      <c r="N35" s="229"/>
      <c r="O35" s="93"/>
      <c r="P35" s="261" t="s">
        <v>76</v>
      </c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  <c r="AP35" s="262"/>
      <c r="AQ35" s="262"/>
      <c r="AR35" s="262"/>
      <c r="AS35" s="262"/>
      <c r="AT35" s="262"/>
      <c r="AU35" s="262"/>
      <c r="AV35" s="263"/>
      <c r="AW35" s="280" t="s">
        <v>79</v>
      </c>
      <c r="AX35" s="281"/>
      <c r="AY35" s="49"/>
      <c r="AZ35" s="49"/>
      <c r="BA35" s="49"/>
      <c r="BB35" s="49"/>
    </row>
    <row r="36" spans="1:58" ht="30" customHeight="1" x14ac:dyDescent="0.2">
      <c r="A36" s="3"/>
      <c r="B36" s="64">
        <f t="shared" si="0"/>
        <v>19</v>
      </c>
      <c r="C36" s="48">
        <v>1</v>
      </c>
      <c r="D36" s="232" t="s">
        <v>62</v>
      </c>
      <c r="E36" s="233"/>
      <c r="F36" s="233"/>
      <c r="G36" s="233"/>
      <c r="H36" s="233"/>
      <c r="I36" s="233"/>
      <c r="J36" s="233"/>
      <c r="K36" s="233"/>
      <c r="L36" s="233"/>
      <c r="M36" s="233"/>
      <c r="N36" s="234"/>
      <c r="O36" s="93"/>
      <c r="P36" s="261" t="s">
        <v>77</v>
      </c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3"/>
      <c r="AW36" s="274" t="s">
        <v>43</v>
      </c>
      <c r="AX36" s="274"/>
      <c r="AY36" s="49"/>
      <c r="AZ36" s="49"/>
      <c r="BA36" s="49"/>
      <c r="BB36" s="49"/>
    </row>
    <row r="37" spans="1:58" ht="28.5" customHeight="1" x14ac:dyDescent="0.2">
      <c r="A37" s="3"/>
      <c r="B37" s="64">
        <f t="shared" si="0"/>
        <v>20</v>
      </c>
      <c r="C37" s="48">
        <v>1</v>
      </c>
      <c r="D37" s="227" t="s">
        <v>63</v>
      </c>
      <c r="E37" s="228"/>
      <c r="F37" s="228"/>
      <c r="G37" s="228"/>
      <c r="H37" s="228"/>
      <c r="I37" s="228"/>
      <c r="J37" s="228"/>
      <c r="K37" s="228"/>
      <c r="L37" s="228"/>
      <c r="M37" s="228"/>
      <c r="N37" s="229"/>
      <c r="O37" s="93"/>
      <c r="P37" s="261" t="s">
        <v>78</v>
      </c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2"/>
      <c r="AR37" s="262"/>
      <c r="AS37" s="262"/>
      <c r="AT37" s="262"/>
      <c r="AU37" s="262"/>
      <c r="AV37" s="263"/>
      <c r="AW37" s="280" t="s">
        <v>79</v>
      </c>
      <c r="AX37" s="281"/>
      <c r="AY37" s="49"/>
      <c r="AZ37" s="49"/>
      <c r="BA37" s="49"/>
      <c r="BB37" s="49"/>
    </row>
    <row r="38" spans="1:58" ht="12.75" customHeight="1" x14ac:dyDescent="0.2">
      <c r="A38" s="3"/>
      <c r="B38" s="5" t="s">
        <v>20</v>
      </c>
      <c r="C38" s="5">
        <f>SUM(C18:C37)</f>
        <v>20</v>
      </c>
      <c r="D38" s="12"/>
      <c r="E38" s="24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64"/>
      <c r="AY38" s="264"/>
      <c r="AZ38" s="264"/>
      <c r="BA38" s="264"/>
      <c r="BB38" s="264"/>
      <c r="BC38" s="264"/>
      <c r="BD38" s="264"/>
      <c r="BE38" s="264"/>
      <c r="BF38" s="264"/>
    </row>
    <row r="39" spans="1:58" ht="12.75" customHeight="1" x14ac:dyDescent="0.2">
      <c r="B39" s="9"/>
      <c r="C39" s="9"/>
    </row>
    <row r="40" spans="1:58" ht="12.75" customHeight="1" x14ac:dyDescent="0.2">
      <c r="D40" s="2"/>
      <c r="E40" s="23"/>
      <c r="F40" s="89">
        <v>250</v>
      </c>
      <c r="G40" s="90"/>
      <c r="H40" s="91">
        <f>F40/F42</f>
        <v>20.833333333333332</v>
      </c>
    </row>
    <row r="41" spans="1:58" ht="12.75" customHeight="1" x14ac:dyDescent="0.2">
      <c r="C41" s="3"/>
      <c r="D41" s="230" t="s">
        <v>7</v>
      </c>
      <c r="E41" s="231"/>
      <c r="F41" s="5">
        <f>C38</f>
        <v>20</v>
      </c>
      <c r="G41" s="35"/>
      <c r="H41" s="21"/>
      <c r="I41" s="21"/>
    </row>
    <row r="42" spans="1:58" ht="12.75" customHeight="1" x14ac:dyDescent="0.2">
      <c r="C42" s="3"/>
      <c r="D42" s="230" t="s">
        <v>10</v>
      </c>
      <c r="E42" s="231"/>
      <c r="F42" s="5">
        <f>F41*0.6</f>
        <v>12</v>
      </c>
      <c r="G42" s="35"/>
      <c r="H42" s="21"/>
      <c r="I42" s="21"/>
    </row>
    <row r="43" spans="1:58" ht="12.75" customHeight="1" x14ac:dyDescent="0.2">
      <c r="D43" s="9"/>
      <c r="E43" s="24"/>
      <c r="F43" s="13"/>
      <c r="G43" s="32"/>
      <c r="H43" s="2"/>
      <c r="I43" s="2"/>
      <c r="J43" s="2"/>
      <c r="K43" s="2"/>
      <c r="L43" s="2"/>
      <c r="M43" s="2"/>
      <c r="N43" s="23"/>
      <c r="O43" s="23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3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1"/>
      <c r="AZ43" s="21"/>
      <c r="BA43" s="21"/>
      <c r="BB43" s="21"/>
    </row>
    <row r="44" spans="1:58" ht="12.75" customHeight="1" x14ac:dyDescent="0.2">
      <c r="B44" s="21"/>
      <c r="C44" s="21"/>
      <c r="D44" s="21"/>
      <c r="E44" s="60"/>
      <c r="F44" s="287" t="s">
        <v>21</v>
      </c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7"/>
      <c r="AG44" s="287"/>
      <c r="AH44" s="287"/>
      <c r="AI44" s="287"/>
      <c r="AJ44" s="287"/>
      <c r="AK44" s="287"/>
      <c r="AL44" s="287"/>
      <c r="AM44" s="287"/>
      <c r="AN44" s="287"/>
      <c r="AO44" s="287"/>
      <c r="AP44" s="287"/>
      <c r="AQ44" s="287"/>
      <c r="AR44" s="287"/>
      <c r="AS44" s="287"/>
      <c r="AT44" s="303" t="s">
        <v>26</v>
      </c>
      <c r="AU44" s="303" t="s">
        <v>27</v>
      </c>
      <c r="AV44" s="306" t="s">
        <v>36</v>
      </c>
      <c r="AW44" s="300" t="s">
        <v>18</v>
      </c>
      <c r="AX44" s="297" t="s">
        <v>16</v>
      </c>
      <c r="AY44" s="81"/>
      <c r="AZ44" s="149"/>
      <c r="BA44" s="149"/>
      <c r="BB44" s="149"/>
    </row>
    <row r="45" spans="1:58" ht="12.75" hidden="1" customHeight="1" x14ac:dyDescent="0.2">
      <c r="B45" s="21"/>
      <c r="C45" s="21"/>
      <c r="D45" s="21"/>
      <c r="E45" s="61" t="s">
        <v>30</v>
      </c>
      <c r="F45" s="7" t="s">
        <v>33</v>
      </c>
      <c r="G45" s="7"/>
      <c r="H45" s="7" t="s">
        <v>33</v>
      </c>
      <c r="I45" s="7"/>
      <c r="J45" s="7" t="s">
        <v>0</v>
      </c>
      <c r="K45" s="7"/>
      <c r="L45" s="7" t="s">
        <v>31</v>
      </c>
      <c r="M45" s="7"/>
      <c r="N45" s="7" t="s">
        <v>32</v>
      </c>
      <c r="O45" s="7"/>
      <c r="P45" s="7" t="s">
        <v>33</v>
      </c>
      <c r="Q45" s="7"/>
      <c r="R45" s="7" t="s">
        <v>31</v>
      </c>
      <c r="S45" s="7"/>
      <c r="T45" s="7" t="s">
        <v>32</v>
      </c>
      <c r="U45" s="7"/>
      <c r="V45" s="7" t="s">
        <v>31</v>
      </c>
      <c r="W45" s="7"/>
      <c r="X45" s="7" t="s">
        <v>33</v>
      </c>
      <c r="Y45" s="7"/>
      <c r="Z45" s="7" t="s">
        <v>0</v>
      </c>
      <c r="AA45" s="7"/>
      <c r="AB45" s="7" t="s">
        <v>31</v>
      </c>
      <c r="AC45" s="7"/>
      <c r="AD45" s="7" t="s">
        <v>31</v>
      </c>
      <c r="AE45" s="7"/>
      <c r="AF45" s="7" t="s">
        <v>33</v>
      </c>
      <c r="AG45" s="7"/>
      <c r="AH45" s="7" t="s">
        <v>33</v>
      </c>
      <c r="AI45" s="7"/>
      <c r="AJ45" s="7" t="s">
        <v>32</v>
      </c>
      <c r="AK45" s="7"/>
      <c r="AL45" s="7" t="s">
        <v>0</v>
      </c>
      <c r="AM45" s="7"/>
      <c r="AN45" s="7" t="s">
        <v>32</v>
      </c>
      <c r="AO45" s="7"/>
      <c r="AP45" s="7" t="s">
        <v>33</v>
      </c>
      <c r="AQ45" s="7"/>
      <c r="AR45" s="7" t="s">
        <v>31</v>
      </c>
      <c r="AS45" s="7"/>
      <c r="AT45" s="304"/>
      <c r="AU45" s="304"/>
      <c r="AV45" s="307"/>
      <c r="AW45" s="301"/>
      <c r="AX45" s="298"/>
      <c r="AY45" s="81"/>
      <c r="AZ45" s="149"/>
      <c r="BA45" s="149"/>
      <c r="BB45" s="149"/>
    </row>
    <row r="46" spans="1:58" ht="12.75" hidden="1" customHeight="1" x14ac:dyDescent="0.2">
      <c r="B46" s="2"/>
      <c r="C46" s="2"/>
      <c r="D46" s="2"/>
      <c r="E46" s="61"/>
      <c r="F46" s="7">
        <v>1</v>
      </c>
      <c r="G46" s="7"/>
      <c r="H46" s="7">
        <v>1</v>
      </c>
      <c r="I46" s="7"/>
      <c r="J46" s="7">
        <v>1</v>
      </c>
      <c r="K46" s="7"/>
      <c r="L46" s="7">
        <v>1</v>
      </c>
      <c r="M46" s="7"/>
      <c r="N46" s="7">
        <v>1</v>
      </c>
      <c r="O46" s="7"/>
      <c r="P46" s="7">
        <v>1</v>
      </c>
      <c r="Q46" s="7"/>
      <c r="R46" s="7">
        <v>1</v>
      </c>
      <c r="S46" s="7"/>
      <c r="T46" s="7">
        <v>1</v>
      </c>
      <c r="U46" s="7"/>
      <c r="V46" s="7">
        <v>1</v>
      </c>
      <c r="W46" s="7"/>
      <c r="X46" s="7">
        <v>1</v>
      </c>
      <c r="Y46" s="7"/>
      <c r="Z46" s="7">
        <v>1</v>
      </c>
      <c r="AA46" s="7"/>
      <c r="AB46" s="7">
        <v>1</v>
      </c>
      <c r="AC46" s="7"/>
      <c r="AD46" s="7">
        <v>1</v>
      </c>
      <c r="AE46" s="7"/>
      <c r="AF46" s="7">
        <v>1</v>
      </c>
      <c r="AG46" s="7"/>
      <c r="AH46" s="7">
        <v>1</v>
      </c>
      <c r="AI46" s="7"/>
      <c r="AJ46" s="7">
        <v>1</v>
      </c>
      <c r="AK46" s="7"/>
      <c r="AL46" s="7">
        <v>1</v>
      </c>
      <c r="AM46" s="7"/>
      <c r="AN46" s="7">
        <v>1</v>
      </c>
      <c r="AO46" s="7"/>
      <c r="AP46" s="7">
        <v>1</v>
      </c>
      <c r="AQ46" s="7"/>
      <c r="AR46" s="7">
        <v>1</v>
      </c>
      <c r="AS46" s="7"/>
      <c r="AT46" s="304"/>
      <c r="AU46" s="304"/>
      <c r="AV46" s="307"/>
      <c r="AW46" s="301"/>
      <c r="AX46" s="298"/>
      <c r="AY46" s="81"/>
      <c r="AZ46" s="149"/>
      <c r="BA46" s="149"/>
      <c r="BB46" s="149"/>
    </row>
    <row r="47" spans="1:58" ht="38.25" customHeight="1" x14ac:dyDescent="0.2">
      <c r="A47" s="3"/>
      <c r="B47" s="20" t="s">
        <v>8</v>
      </c>
      <c r="C47" s="288" t="s">
        <v>12</v>
      </c>
      <c r="D47" s="288"/>
      <c r="E47" s="53" t="s">
        <v>25</v>
      </c>
      <c r="F47" s="29">
        <v>1</v>
      </c>
      <c r="G47" s="59"/>
      <c r="H47" s="29">
        <v>2</v>
      </c>
      <c r="I47" s="29"/>
      <c r="J47" s="29">
        <v>3</v>
      </c>
      <c r="K47" s="29"/>
      <c r="L47" s="29">
        <v>4</v>
      </c>
      <c r="M47" s="29"/>
      <c r="N47" s="29">
        <v>5</v>
      </c>
      <c r="O47" s="29"/>
      <c r="P47" s="29">
        <v>6</v>
      </c>
      <c r="Q47" s="29"/>
      <c r="R47" s="29">
        <v>7</v>
      </c>
      <c r="S47" s="29"/>
      <c r="T47" s="29">
        <v>8</v>
      </c>
      <c r="U47" s="29"/>
      <c r="V47" s="29">
        <v>9</v>
      </c>
      <c r="W47" s="29"/>
      <c r="X47" s="29">
        <v>10</v>
      </c>
      <c r="Y47" s="29"/>
      <c r="Z47" s="29">
        <v>11</v>
      </c>
      <c r="AA47" s="29"/>
      <c r="AB47" s="29">
        <v>12</v>
      </c>
      <c r="AC47" s="29"/>
      <c r="AD47" s="29">
        <v>13</v>
      </c>
      <c r="AE47" s="29"/>
      <c r="AF47" s="29">
        <v>14</v>
      </c>
      <c r="AG47" s="29"/>
      <c r="AH47" s="29">
        <v>15</v>
      </c>
      <c r="AI47" s="29"/>
      <c r="AJ47" s="29">
        <v>16</v>
      </c>
      <c r="AK47" s="29"/>
      <c r="AL47" s="29">
        <v>17</v>
      </c>
      <c r="AM47" s="29"/>
      <c r="AN47" s="29">
        <v>18</v>
      </c>
      <c r="AO47" s="29"/>
      <c r="AP47" s="29">
        <v>19</v>
      </c>
      <c r="AQ47" s="29"/>
      <c r="AR47" s="29">
        <v>20</v>
      </c>
      <c r="AS47" s="29"/>
      <c r="AT47" s="305"/>
      <c r="AU47" s="305"/>
      <c r="AV47" s="308"/>
      <c r="AW47" s="302"/>
      <c r="AX47" s="299"/>
      <c r="AY47" s="81"/>
      <c r="AZ47" s="220" t="s">
        <v>93</v>
      </c>
      <c r="BA47" s="220" t="s">
        <v>94</v>
      </c>
      <c r="BB47" s="220" t="s">
        <v>95</v>
      </c>
    </row>
    <row r="48" spans="1:58" ht="12.75" customHeight="1" x14ac:dyDescent="0.2">
      <c r="A48" s="3"/>
      <c r="B48" s="5">
        <v>1</v>
      </c>
      <c r="C48" s="225"/>
      <c r="D48" s="226"/>
      <c r="E48" s="22"/>
      <c r="F48" s="84"/>
      <c r="G48" s="85">
        <f>IF(F48=$F$45,$F$46,0)</f>
        <v>0</v>
      </c>
      <c r="H48" s="84"/>
      <c r="I48" s="85">
        <f>IF(H48=$H$45,$H$46,0)</f>
        <v>0</v>
      </c>
      <c r="J48" s="84"/>
      <c r="K48" s="85">
        <f>IF(J48=$J$45,$J$46,0)</f>
        <v>0</v>
      </c>
      <c r="L48" s="84"/>
      <c r="M48" s="85">
        <f>IF(L48=$L$45,$L$46,0)</f>
        <v>0</v>
      </c>
      <c r="N48" s="84"/>
      <c r="O48" s="85">
        <f>IF(N48=$N$45,$N$46,0)</f>
        <v>0</v>
      </c>
      <c r="P48" s="84"/>
      <c r="Q48" s="85">
        <f>IF(P48=$P$45,$P$46,0)</f>
        <v>0</v>
      </c>
      <c r="R48" s="84"/>
      <c r="S48" s="85">
        <f>IF(R48=$R$45,$R$46,0)</f>
        <v>0</v>
      </c>
      <c r="T48" s="84"/>
      <c r="U48" s="85">
        <f>IF(T48=$T$45,$T$46,0)</f>
        <v>0</v>
      </c>
      <c r="V48" s="84"/>
      <c r="W48" s="85">
        <f>IF(V48=$V$45,$V$46,0)</f>
        <v>0</v>
      </c>
      <c r="X48" s="84"/>
      <c r="Y48" s="85">
        <f>IF(X48=$X$45,$X$46,0)</f>
        <v>0</v>
      </c>
      <c r="Z48" s="84"/>
      <c r="AA48" s="85">
        <f>IF(Z48=$Z$45,$Z$46,0)</f>
        <v>0</v>
      </c>
      <c r="AB48" s="84"/>
      <c r="AC48" s="85">
        <f>IF(AB48=$AB$45,$AB$46,0)</f>
        <v>0</v>
      </c>
      <c r="AD48" s="84"/>
      <c r="AE48" s="85">
        <f>IF(AD48=$AD$45,$AD$46,0)</f>
        <v>0</v>
      </c>
      <c r="AF48" s="84"/>
      <c r="AG48" s="85">
        <f>IF(AF48=$AF$45,$AF$46,0)</f>
        <v>0</v>
      </c>
      <c r="AH48" s="84"/>
      <c r="AI48" s="85">
        <f>IF(AH48=$AH$45,$AH$46,0)</f>
        <v>0</v>
      </c>
      <c r="AJ48" s="84"/>
      <c r="AK48" s="85">
        <f>IF(AJ48=$AJ$45,$AJ$46,0)</f>
        <v>0</v>
      </c>
      <c r="AL48" s="84"/>
      <c r="AM48" s="85">
        <f>IF(AL48=$AL$45,$AL$46,0)</f>
        <v>0</v>
      </c>
      <c r="AN48" s="84"/>
      <c r="AO48" s="85">
        <f>IF(AN48=$AN$45,$AN$46,0)</f>
        <v>0</v>
      </c>
      <c r="AP48" s="84"/>
      <c r="AQ48" s="85">
        <f>IF(AP48=$AP$45,$AP$46,0)</f>
        <v>0</v>
      </c>
      <c r="AR48" s="84"/>
      <c r="AS48" s="85">
        <f t="shared" ref="AS48:AS90" si="1">IF(AR48=$AR$45,$AR$46,0)</f>
        <v>0</v>
      </c>
      <c r="AT48" s="5">
        <f>IF((E48="P"),SUM(F48:AS48),0)</f>
        <v>0</v>
      </c>
      <c r="AU48" s="14">
        <f t="shared" ref="AU48:AU94" si="2">(AT48*100)/F$41</f>
        <v>0</v>
      </c>
      <c r="AV48" s="88">
        <f>AT48*$H$40</f>
        <v>0</v>
      </c>
      <c r="AW48" s="15">
        <f>IF(AT48&gt;=F$42,0.375*AT48-0.5,0.1666667*AT48+2)</f>
        <v>2</v>
      </c>
      <c r="AX48" s="5">
        <f>IF($E$48:$E$94="P",IF(AND((AU48&lt;50),(AU48&gt;=0)),"INICIAL",IF(AND((AU48&lt;80),(AU48&gt;49)),"INTERMEDIO",IF(AND((AU48&lt;=100),(AU48&gt;79)),"AVANZADO"))),0)</f>
        <v>0</v>
      </c>
      <c r="AY48" s="76"/>
      <c r="AZ48" s="220">
        <f>IF((E48="P"),ROUND(AW48-$AW$97,2),0)</f>
        <v>0</v>
      </c>
      <c r="BA48" s="220">
        <f>IF((E48="P"),ROUND(POWER(AZ48,2),3),0)</f>
        <v>0</v>
      </c>
      <c r="BB48" s="220">
        <f>SUM(BA48:BA94)</f>
        <v>0</v>
      </c>
    </row>
    <row r="49" spans="1:73" ht="12.75" customHeight="1" x14ac:dyDescent="0.2">
      <c r="A49" s="3"/>
      <c r="B49" s="5">
        <v>2</v>
      </c>
      <c r="C49" s="225"/>
      <c r="D49" s="226"/>
      <c r="E49" s="22"/>
      <c r="F49" s="84"/>
      <c r="G49" s="85">
        <f t="shared" ref="G49:G68" si="3">IF(F49=$F$45,$F$46,0)</f>
        <v>0</v>
      </c>
      <c r="H49" s="84"/>
      <c r="I49" s="85">
        <f t="shared" ref="I49:I68" si="4">IF(H49=$H$45,$H$46,0)</f>
        <v>0</v>
      </c>
      <c r="J49" s="84"/>
      <c r="K49" s="85">
        <f t="shared" ref="K49:K68" si="5">IF(J49=$J$45,$J$46,0)</f>
        <v>0</v>
      </c>
      <c r="L49" s="84"/>
      <c r="M49" s="85">
        <f t="shared" ref="M49:M68" si="6">IF(L49=$L$45,$L$46,0)</f>
        <v>0</v>
      </c>
      <c r="N49" s="84"/>
      <c r="O49" s="85">
        <f t="shared" ref="O49:O68" si="7">IF(N49=$N$45,$N$46,0)</f>
        <v>0</v>
      </c>
      <c r="P49" s="84"/>
      <c r="Q49" s="85">
        <f t="shared" ref="Q49:Q68" si="8">IF(P49=$P$45,$P$46,0)</f>
        <v>0</v>
      </c>
      <c r="R49" s="84"/>
      <c r="S49" s="85">
        <f t="shared" ref="S49:S68" si="9">IF(R49=$R$45,$R$46,0)</f>
        <v>0</v>
      </c>
      <c r="T49" s="84"/>
      <c r="U49" s="85">
        <f t="shared" ref="U49:U68" si="10">IF(T49=$T$45,$T$46,0)</f>
        <v>0</v>
      </c>
      <c r="V49" s="84"/>
      <c r="W49" s="85">
        <f t="shared" ref="W49:W68" si="11">IF(V49=$V$45,$V$46,0)</f>
        <v>0</v>
      </c>
      <c r="X49" s="84"/>
      <c r="Y49" s="85">
        <f t="shared" ref="Y49:Y68" si="12">IF(X49=$X$45,$X$46,0)</f>
        <v>0</v>
      </c>
      <c r="Z49" s="84"/>
      <c r="AA49" s="85">
        <f t="shared" ref="AA49:AA68" si="13">IF(Z49=$Z$45,$Z$46,0)</f>
        <v>0</v>
      </c>
      <c r="AB49" s="84"/>
      <c r="AC49" s="85">
        <f t="shared" ref="AC49:AC68" si="14">IF(AB49=$AB$45,$AB$46,0)</f>
        <v>0</v>
      </c>
      <c r="AD49" s="84"/>
      <c r="AE49" s="85">
        <f t="shared" ref="AE49:AE68" si="15">IF(AD49=$AD$45,$AD$46,0)</f>
        <v>0</v>
      </c>
      <c r="AF49" s="84"/>
      <c r="AG49" s="85">
        <f t="shared" ref="AG49:AG68" si="16">IF(AF49=$AF$45,$AF$46,0)</f>
        <v>0</v>
      </c>
      <c r="AH49" s="84"/>
      <c r="AI49" s="85">
        <f t="shared" ref="AI49:AI68" si="17">IF(AH49=$AH$45,$AH$46,0)</f>
        <v>0</v>
      </c>
      <c r="AJ49" s="84"/>
      <c r="AK49" s="85">
        <f t="shared" ref="AK49:AK68" si="18">IF(AJ49=$AJ$45,$AJ$46,0)</f>
        <v>0</v>
      </c>
      <c r="AL49" s="84"/>
      <c r="AM49" s="85">
        <f t="shared" ref="AM49:AM68" si="19">IF(AL49=$AL$45,$AL$46,0)</f>
        <v>0</v>
      </c>
      <c r="AN49" s="84"/>
      <c r="AO49" s="85">
        <f t="shared" ref="AO49:AO68" si="20">IF(AN49=$AN$45,$AN$46,0)</f>
        <v>0</v>
      </c>
      <c r="AP49" s="84"/>
      <c r="AQ49" s="85">
        <f t="shared" ref="AQ49:AQ68" si="21">IF(AP49=$AP$45,$AP$46,0)</f>
        <v>0</v>
      </c>
      <c r="AR49" s="84"/>
      <c r="AS49" s="85">
        <f t="shared" si="1"/>
        <v>0</v>
      </c>
      <c r="AT49" s="5">
        <f t="shared" ref="AT49:AT94" si="22">IF((E49="P"),SUM(F49:AS49),0)</f>
        <v>0</v>
      </c>
      <c r="AU49" s="14">
        <f t="shared" si="2"/>
        <v>0</v>
      </c>
      <c r="AV49" s="87">
        <f t="shared" ref="AV49:AV94" si="23">AT49*$H$40</f>
        <v>0</v>
      </c>
      <c r="AW49" s="15">
        <f t="shared" ref="AW49:AW94" si="24">IF(AT49&gt;=F$42,0.375*AT49-0.5,0.1666667*AT49+2)</f>
        <v>2</v>
      </c>
      <c r="AX49" s="5">
        <f t="shared" ref="AX49:AX94" si="25">IF($E$48:$E$94="P",IF(AND((AU49&lt;50),(AU49&gt;=0)),"INICIAL",IF(AND((AU49&lt;80),(AU49&gt;49)),"INTERMEDIO",IF(AND((AU49&lt;=100),(AU49&gt;79)),"AVANZADO"))),0)</f>
        <v>0</v>
      </c>
      <c r="AY49" s="76"/>
      <c r="AZ49" s="220">
        <f t="shared" ref="AZ49:AZ94" si="26">IF((E49="P"),ROUND(AW49-$AW$97,2),0)</f>
        <v>0</v>
      </c>
      <c r="BA49" s="220">
        <f t="shared" ref="BA49:BA94" si="27">IF((E49="P"),ROUND(POWER(AZ49,2),3),0)</f>
        <v>0</v>
      </c>
      <c r="BB49" s="220">
        <f>COUNTIF(E48:E94,"=P")</f>
        <v>0</v>
      </c>
    </row>
    <row r="50" spans="1:73" ht="12.75" customHeight="1" x14ac:dyDescent="0.2">
      <c r="A50" s="3"/>
      <c r="B50" s="5">
        <v>3</v>
      </c>
      <c r="C50" s="225"/>
      <c r="D50" s="226"/>
      <c r="E50" s="22"/>
      <c r="F50" s="84"/>
      <c r="G50" s="85">
        <f t="shared" si="3"/>
        <v>0</v>
      </c>
      <c r="H50" s="84"/>
      <c r="I50" s="85">
        <f t="shared" si="4"/>
        <v>0</v>
      </c>
      <c r="J50" s="84"/>
      <c r="K50" s="85">
        <f t="shared" si="5"/>
        <v>0</v>
      </c>
      <c r="L50" s="84"/>
      <c r="M50" s="85">
        <f t="shared" si="6"/>
        <v>0</v>
      </c>
      <c r="N50" s="84"/>
      <c r="O50" s="85">
        <f t="shared" si="7"/>
        <v>0</v>
      </c>
      <c r="P50" s="84"/>
      <c r="Q50" s="85">
        <f t="shared" si="8"/>
        <v>0</v>
      </c>
      <c r="R50" s="84"/>
      <c r="S50" s="85">
        <f t="shared" si="9"/>
        <v>0</v>
      </c>
      <c r="T50" s="84"/>
      <c r="U50" s="85">
        <f t="shared" si="10"/>
        <v>0</v>
      </c>
      <c r="V50" s="84"/>
      <c r="W50" s="85">
        <f t="shared" si="11"/>
        <v>0</v>
      </c>
      <c r="X50" s="84"/>
      <c r="Y50" s="85">
        <f t="shared" si="12"/>
        <v>0</v>
      </c>
      <c r="Z50" s="84"/>
      <c r="AA50" s="85">
        <f t="shared" si="13"/>
        <v>0</v>
      </c>
      <c r="AB50" s="84"/>
      <c r="AC50" s="85">
        <f t="shared" si="14"/>
        <v>0</v>
      </c>
      <c r="AD50" s="84"/>
      <c r="AE50" s="85">
        <f t="shared" si="15"/>
        <v>0</v>
      </c>
      <c r="AF50" s="84"/>
      <c r="AG50" s="85">
        <f t="shared" si="16"/>
        <v>0</v>
      </c>
      <c r="AH50" s="84"/>
      <c r="AI50" s="85">
        <f t="shared" si="17"/>
        <v>0</v>
      </c>
      <c r="AJ50" s="84"/>
      <c r="AK50" s="85">
        <f t="shared" si="18"/>
        <v>0</v>
      </c>
      <c r="AL50" s="84"/>
      <c r="AM50" s="85">
        <f t="shared" si="19"/>
        <v>0</v>
      </c>
      <c r="AN50" s="84"/>
      <c r="AO50" s="85">
        <f t="shared" si="20"/>
        <v>0</v>
      </c>
      <c r="AP50" s="84"/>
      <c r="AQ50" s="85">
        <f t="shared" si="21"/>
        <v>0</v>
      </c>
      <c r="AR50" s="84"/>
      <c r="AS50" s="85">
        <f t="shared" si="1"/>
        <v>0</v>
      </c>
      <c r="AT50" s="5">
        <f t="shared" si="22"/>
        <v>0</v>
      </c>
      <c r="AU50" s="14">
        <f t="shared" si="2"/>
        <v>0</v>
      </c>
      <c r="AV50" s="87">
        <f t="shared" si="23"/>
        <v>0</v>
      </c>
      <c r="AW50" s="15">
        <f t="shared" si="24"/>
        <v>2</v>
      </c>
      <c r="AX50" s="5">
        <f t="shared" si="25"/>
        <v>0</v>
      </c>
      <c r="AY50" s="76"/>
      <c r="AZ50" s="220">
        <f t="shared" si="26"/>
        <v>0</v>
      </c>
      <c r="BA50" s="220">
        <f t="shared" si="27"/>
        <v>0</v>
      </c>
      <c r="BB50" s="221"/>
    </row>
    <row r="51" spans="1:73" ht="12.75" customHeight="1" x14ac:dyDescent="0.2">
      <c r="A51" s="3"/>
      <c r="B51" s="5">
        <f t="shared" ref="B51:B93" si="28">B50+1</f>
        <v>4</v>
      </c>
      <c r="C51" s="225"/>
      <c r="D51" s="226"/>
      <c r="E51" s="22"/>
      <c r="F51" s="84"/>
      <c r="G51" s="85">
        <f t="shared" si="3"/>
        <v>0</v>
      </c>
      <c r="H51" s="84"/>
      <c r="I51" s="85">
        <f t="shared" si="4"/>
        <v>0</v>
      </c>
      <c r="J51" s="84"/>
      <c r="K51" s="85">
        <f t="shared" si="5"/>
        <v>0</v>
      </c>
      <c r="L51" s="84"/>
      <c r="M51" s="85">
        <f t="shared" si="6"/>
        <v>0</v>
      </c>
      <c r="N51" s="84"/>
      <c r="O51" s="85">
        <f t="shared" si="7"/>
        <v>0</v>
      </c>
      <c r="P51" s="84"/>
      <c r="Q51" s="85">
        <f t="shared" si="8"/>
        <v>0</v>
      </c>
      <c r="R51" s="84"/>
      <c r="S51" s="85">
        <f t="shared" si="9"/>
        <v>0</v>
      </c>
      <c r="T51" s="84"/>
      <c r="U51" s="85">
        <f t="shared" si="10"/>
        <v>0</v>
      </c>
      <c r="V51" s="84"/>
      <c r="W51" s="85">
        <f t="shared" si="11"/>
        <v>0</v>
      </c>
      <c r="X51" s="84"/>
      <c r="Y51" s="85">
        <f t="shared" si="12"/>
        <v>0</v>
      </c>
      <c r="Z51" s="84"/>
      <c r="AA51" s="85">
        <f t="shared" si="13"/>
        <v>0</v>
      </c>
      <c r="AB51" s="84"/>
      <c r="AC51" s="85">
        <f t="shared" si="14"/>
        <v>0</v>
      </c>
      <c r="AD51" s="84"/>
      <c r="AE51" s="85">
        <f t="shared" si="15"/>
        <v>0</v>
      </c>
      <c r="AF51" s="84"/>
      <c r="AG51" s="85">
        <f t="shared" si="16"/>
        <v>0</v>
      </c>
      <c r="AH51" s="84"/>
      <c r="AI51" s="85">
        <f t="shared" si="17"/>
        <v>0</v>
      </c>
      <c r="AJ51" s="84"/>
      <c r="AK51" s="85">
        <f t="shared" si="18"/>
        <v>0</v>
      </c>
      <c r="AL51" s="84"/>
      <c r="AM51" s="85">
        <f t="shared" si="19"/>
        <v>0</v>
      </c>
      <c r="AN51" s="84"/>
      <c r="AO51" s="85">
        <f t="shared" si="20"/>
        <v>0</v>
      </c>
      <c r="AP51" s="84"/>
      <c r="AQ51" s="85">
        <f t="shared" si="21"/>
        <v>0</v>
      </c>
      <c r="AR51" s="84"/>
      <c r="AS51" s="85">
        <f t="shared" si="1"/>
        <v>0</v>
      </c>
      <c r="AT51" s="5">
        <f t="shared" si="22"/>
        <v>0</v>
      </c>
      <c r="AU51" s="14">
        <f t="shared" si="2"/>
        <v>0</v>
      </c>
      <c r="AV51" s="87">
        <f t="shared" si="23"/>
        <v>0</v>
      </c>
      <c r="AW51" s="15">
        <f t="shared" si="24"/>
        <v>2</v>
      </c>
      <c r="AX51" s="5">
        <f t="shared" si="25"/>
        <v>0</v>
      </c>
      <c r="AY51" s="76"/>
      <c r="AZ51" s="220">
        <f t="shared" si="26"/>
        <v>0</v>
      </c>
      <c r="BA51" s="220">
        <f t="shared" si="27"/>
        <v>0</v>
      </c>
      <c r="BB51" s="221"/>
    </row>
    <row r="52" spans="1:73" ht="12.75" customHeight="1" x14ac:dyDescent="0.2">
      <c r="A52" s="3"/>
      <c r="B52" s="5">
        <f t="shared" si="28"/>
        <v>5</v>
      </c>
      <c r="C52" s="225"/>
      <c r="D52" s="226"/>
      <c r="E52" s="22"/>
      <c r="F52" s="84"/>
      <c r="G52" s="85">
        <f t="shared" si="3"/>
        <v>0</v>
      </c>
      <c r="H52" s="84"/>
      <c r="I52" s="85">
        <f t="shared" si="4"/>
        <v>0</v>
      </c>
      <c r="J52" s="84"/>
      <c r="K52" s="85">
        <f t="shared" si="5"/>
        <v>0</v>
      </c>
      <c r="L52" s="84"/>
      <c r="M52" s="85">
        <f t="shared" si="6"/>
        <v>0</v>
      </c>
      <c r="N52" s="84"/>
      <c r="O52" s="85">
        <f t="shared" si="7"/>
        <v>0</v>
      </c>
      <c r="P52" s="84"/>
      <c r="Q52" s="85">
        <f t="shared" si="8"/>
        <v>0</v>
      </c>
      <c r="R52" s="84"/>
      <c r="S52" s="85">
        <f t="shared" si="9"/>
        <v>0</v>
      </c>
      <c r="T52" s="84"/>
      <c r="U52" s="85">
        <f t="shared" si="10"/>
        <v>0</v>
      </c>
      <c r="V52" s="84"/>
      <c r="W52" s="85">
        <f t="shared" si="11"/>
        <v>0</v>
      </c>
      <c r="X52" s="84"/>
      <c r="Y52" s="85">
        <f t="shared" si="12"/>
        <v>0</v>
      </c>
      <c r="Z52" s="84"/>
      <c r="AA52" s="85">
        <f t="shared" si="13"/>
        <v>0</v>
      </c>
      <c r="AB52" s="84"/>
      <c r="AC52" s="85">
        <f t="shared" si="14"/>
        <v>0</v>
      </c>
      <c r="AD52" s="84"/>
      <c r="AE52" s="85">
        <f t="shared" si="15"/>
        <v>0</v>
      </c>
      <c r="AF52" s="84"/>
      <c r="AG52" s="85">
        <f t="shared" si="16"/>
        <v>0</v>
      </c>
      <c r="AH52" s="84"/>
      <c r="AI52" s="85">
        <f t="shared" si="17"/>
        <v>0</v>
      </c>
      <c r="AJ52" s="84"/>
      <c r="AK52" s="85">
        <f t="shared" si="18"/>
        <v>0</v>
      </c>
      <c r="AL52" s="84"/>
      <c r="AM52" s="85">
        <f t="shared" si="19"/>
        <v>0</v>
      </c>
      <c r="AN52" s="84"/>
      <c r="AO52" s="85">
        <f t="shared" si="20"/>
        <v>0</v>
      </c>
      <c r="AP52" s="84"/>
      <c r="AQ52" s="85">
        <f t="shared" si="21"/>
        <v>0</v>
      </c>
      <c r="AR52" s="84"/>
      <c r="AS52" s="85">
        <f t="shared" si="1"/>
        <v>0</v>
      </c>
      <c r="AT52" s="5">
        <f t="shared" si="22"/>
        <v>0</v>
      </c>
      <c r="AU52" s="14">
        <f t="shared" si="2"/>
        <v>0</v>
      </c>
      <c r="AV52" s="87">
        <f t="shared" si="23"/>
        <v>0</v>
      </c>
      <c r="AW52" s="15">
        <f t="shared" si="24"/>
        <v>2</v>
      </c>
      <c r="AX52" s="5">
        <f t="shared" si="25"/>
        <v>0</v>
      </c>
      <c r="AY52" s="76"/>
      <c r="AZ52" s="220">
        <f t="shared" si="26"/>
        <v>0</v>
      </c>
      <c r="BA52" s="220">
        <f t="shared" si="27"/>
        <v>0</v>
      </c>
      <c r="BB52" s="221"/>
    </row>
    <row r="53" spans="1:73" ht="12.75" customHeight="1" x14ac:dyDescent="0.2">
      <c r="A53" s="3"/>
      <c r="B53" s="5">
        <f t="shared" si="28"/>
        <v>6</v>
      </c>
      <c r="C53" s="225"/>
      <c r="D53" s="226"/>
      <c r="E53" s="22"/>
      <c r="F53" s="84"/>
      <c r="G53" s="85">
        <f t="shared" si="3"/>
        <v>0</v>
      </c>
      <c r="H53" s="84"/>
      <c r="I53" s="85">
        <f t="shared" si="4"/>
        <v>0</v>
      </c>
      <c r="J53" s="84"/>
      <c r="K53" s="85">
        <f t="shared" si="5"/>
        <v>0</v>
      </c>
      <c r="L53" s="84"/>
      <c r="M53" s="85">
        <f t="shared" si="6"/>
        <v>0</v>
      </c>
      <c r="N53" s="84"/>
      <c r="O53" s="85">
        <f t="shared" si="7"/>
        <v>0</v>
      </c>
      <c r="P53" s="84"/>
      <c r="Q53" s="85">
        <f t="shared" si="8"/>
        <v>0</v>
      </c>
      <c r="R53" s="84"/>
      <c r="S53" s="85">
        <f t="shared" si="9"/>
        <v>0</v>
      </c>
      <c r="T53" s="84"/>
      <c r="U53" s="85">
        <f t="shared" si="10"/>
        <v>0</v>
      </c>
      <c r="V53" s="84"/>
      <c r="W53" s="85">
        <f t="shared" si="11"/>
        <v>0</v>
      </c>
      <c r="X53" s="84"/>
      <c r="Y53" s="85">
        <f t="shared" si="12"/>
        <v>0</v>
      </c>
      <c r="Z53" s="84"/>
      <c r="AA53" s="85">
        <f t="shared" si="13"/>
        <v>0</v>
      </c>
      <c r="AB53" s="84"/>
      <c r="AC53" s="85">
        <f t="shared" si="14"/>
        <v>0</v>
      </c>
      <c r="AD53" s="84"/>
      <c r="AE53" s="85">
        <f t="shared" si="15"/>
        <v>0</v>
      </c>
      <c r="AF53" s="84"/>
      <c r="AG53" s="85">
        <f t="shared" si="16"/>
        <v>0</v>
      </c>
      <c r="AH53" s="84"/>
      <c r="AI53" s="85">
        <f t="shared" si="17"/>
        <v>0</v>
      </c>
      <c r="AJ53" s="84"/>
      <c r="AK53" s="85">
        <f t="shared" si="18"/>
        <v>0</v>
      </c>
      <c r="AL53" s="84"/>
      <c r="AM53" s="85">
        <f t="shared" si="19"/>
        <v>0</v>
      </c>
      <c r="AN53" s="84"/>
      <c r="AO53" s="85">
        <f t="shared" si="20"/>
        <v>0</v>
      </c>
      <c r="AP53" s="84"/>
      <c r="AQ53" s="85">
        <f t="shared" si="21"/>
        <v>0</v>
      </c>
      <c r="AR53" s="84"/>
      <c r="AS53" s="85">
        <f t="shared" si="1"/>
        <v>0</v>
      </c>
      <c r="AT53" s="5">
        <f t="shared" si="22"/>
        <v>0</v>
      </c>
      <c r="AU53" s="14">
        <f t="shared" si="2"/>
        <v>0</v>
      </c>
      <c r="AV53" s="87">
        <f t="shared" si="23"/>
        <v>0</v>
      </c>
      <c r="AW53" s="15">
        <f t="shared" si="24"/>
        <v>2</v>
      </c>
      <c r="AX53" s="5">
        <f t="shared" si="25"/>
        <v>0</v>
      </c>
      <c r="AY53" s="76"/>
      <c r="AZ53" s="220">
        <f t="shared" si="26"/>
        <v>0</v>
      </c>
      <c r="BA53" s="220">
        <f t="shared" si="27"/>
        <v>0</v>
      </c>
      <c r="BB53" s="221"/>
    </row>
    <row r="54" spans="1:73" ht="12.75" customHeight="1" x14ac:dyDescent="0.2">
      <c r="A54" s="3"/>
      <c r="B54" s="5">
        <f t="shared" si="28"/>
        <v>7</v>
      </c>
      <c r="C54" s="225"/>
      <c r="D54" s="226"/>
      <c r="E54" s="22"/>
      <c r="F54" s="84"/>
      <c r="G54" s="85">
        <f t="shared" si="3"/>
        <v>0</v>
      </c>
      <c r="H54" s="84"/>
      <c r="I54" s="85">
        <f t="shared" si="4"/>
        <v>0</v>
      </c>
      <c r="J54" s="84"/>
      <c r="K54" s="85">
        <f t="shared" si="5"/>
        <v>0</v>
      </c>
      <c r="L54" s="84"/>
      <c r="M54" s="85">
        <f t="shared" si="6"/>
        <v>0</v>
      </c>
      <c r="N54" s="84"/>
      <c r="O54" s="85">
        <f t="shared" si="7"/>
        <v>0</v>
      </c>
      <c r="P54" s="84"/>
      <c r="Q54" s="85">
        <f t="shared" si="8"/>
        <v>0</v>
      </c>
      <c r="R54" s="84"/>
      <c r="S54" s="85">
        <f t="shared" si="9"/>
        <v>0</v>
      </c>
      <c r="T54" s="84"/>
      <c r="U54" s="85">
        <f t="shared" si="10"/>
        <v>0</v>
      </c>
      <c r="V54" s="84"/>
      <c r="W54" s="85">
        <f t="shared" si="11"/>
        <v>0</v>
      </c>
      <c r="X54" s="84"/>
      <c r="Y54" s="85">
        <f t="shared" si="12"/>
        <v>0</v>
      </c>
      <c r="Z54" s="84"/>
      <c r="AA54" s="85">
        <f t="shared" si="13"/>
        <v>0</v>
      </c>
      <c r="AB54" s="84"/>
      <c r="AC54" s="85">
        <f t="shared" si="14"/>
        <v>0</v>
      </c>
      <c r="AD54" s="84"/>
      <c r="AE54" s="85">
        <f t="shared" si="15"/>
        <v>0</v>
      </c>
      <c r="AF54" s="84"/>
      <c r="AG54" s="85">
        <f t="shared" si="16"/>
        <v>0</v>
      </c>
      <c r="AH54" s="84"/>
      <c r="AI54" s="85">
        <f t="shared" si="17"/>
        <v>0</v>
      </c>
      <c r="AJ54" s="84"/>
      <c r="AK54" s="85">
        <f t="shared" si="18"/>
        <v>0</v>
      </c>
      <c r="AL54" s="84"/>
      <c r="AM54" s="85">
        <f t="shared" si="19"/>
        <v>0</v>
      </c>
      <c r="AN54" s="84"/>
      <c r="AO54" s="85">
        <f t="shared" si="20"/>
        <v>0</v>
      </c>
      <c r="AP54" s="84"/>
      <c r="AQ54" s="85">
        <f t="shared" si="21"/>
        <v>0</v>
      </c>
      <c r="AR54" s="84"/>
      <c r="AS54" s="85">
        <f t="shared" si="1"/>
        <v>0</v>
      </c>
      <c r="AT54" s="5">
        <f t="shared" si="22"/>
        <v>0</v>
      </c>
      <c r="AU54" s="14">
        <f t="shared" si="2"/>
        <v>0</v>
      </c>
      <c r="AV54" s="87">
        <f t="shared" si="23"/>
        <v>0</v>
      </c>
      <c r="AW54" s="15">
        <f t="shared" si="24"/>
        <v>2</v>
      </c>
      <c r="AX54" s="5">
        <f t="shared" si="25"/>
        <v>0</v>
      </c>
      <c r="AY54" s="76"/>
      <c r="AZ54" s="220">
        <f t="shared" si="26"/>
        <v>0</v>
      </c>
      <c r="BA54" s="220">
        <f t="shared" si="27"/>
        <v>0</v>
      </c>
      <c r="BB54" s="221"/>
    </row>
    <row r="55" spans="1:73" ht="12.75" customHeight="1" x14ac:dyDescent="0.2">
      <c r="A55" s="3"/>
      <c r="B55" s="5">
        <f t="shared" si="28"/>
        <v>8</v>
      </c>
      <c r="C55" s="225"/>
      <c r="D55" s="226"/>
      <c r="E55" s="22"/>
      <c r="F55" s="84"/>
      <c r="G55" s="85">
        <f t="shared" si="3"/>
        <v>0</v>
      </c>
      <c r="H55" s="84"/>
      <c r="I55" s="85">
        <f t="shared" si="4"/>
        <v>0</v>
      </c>
      <c r="J55" s="84"/>
      <c r="K55" s="85">
        <f t="shared" si="5"/>
        <v>0</v>
      </c>
      <c r="L55" s="84"/>
      <c r="M55" s="85">
        <f t="shared" si="6"/>
        <v>0</v>
      </c>
      <c r="N55" s="84"/>
      <c r="O55" s="85">
        <f t="shared" si="7"/>
        <v>0</v>
      </c>
      <c r="P55" s="84"/>
      <c r="Q55" s="85">
        <f t="shared" si="8"/>
        <v>0</v>
      </c>
      <c r="R55" s="84"/>
      <c r="S55" s="85">
        <f t="shared" si="9"/>
        <v>0</v>
      </c>
      <c r="T55" s="84"/>
      <c r="U55" s="85">
        <f t="shared" si="10"/>
        <v>0</v>
      </c>
      <c r="V55" s="84"/>
      <c r="W55" s="85">
        <f t="shared" si="11"/>
        <v>0</v>
      </c>
      <c r="X55" s="84"/>
      <c r="Y55" s="85">
        <f t="shared" si="12"/>
        <v>0</v>
      </c>
      <c r="Z55" s="84"/>
      <c r="AA55" s="85">
        <f t="shared" si="13"/>
        <v>0</v>
      </c>
      <c r="AB55" s="84"/>
      <c r="AC55" s="85">
        <f t="shared" si="14"/>
        <v>0</v>
      </c>
      <c r="AD55" s="84"/>
      <c r="AE55" s="85">
        <f t="shared" si="15"/>
        <v>0</v>
      </c>
      <c r="AF55" s="84"/>
      <c r="AG55" s="85">
        <f t="shared" si="16"/>
        <v>0</v>
      </c>
      <c r="AH55" s="84"/>
      <c r="AI55" s="85">
        <f t="shared" si="17"/>
        <v>0</v>
      </c>
      <c r="AJ55" s="84"/>
      <c r="AK55" s="85">
        <f t="shared" si="18"/>
        <v>0</v>
      </c>
      <c r="AL55" s="84"/>
      <c r="AM55" s="85">
        <f t="shared" si="19"/>
        <v>0</v>
      </c>
      <c r="AN55" s="84"/>
      <c r="AO55" s="85">
        <f t="shared" si="20"/>
        <v>0</v>
      </c>
      <c r="AP55" s="84"/>
      <c r="AQ55" s="85">
        <f t="shared" si="21"/>
        <v>0</v>
      </c>
      <c r="AR55" s="84"/>
      <c r="AS55" s="85">
        <f t="shared" si="1"/>
        <v>0</v>
      </c>
      <c r="AT55" s="5">
        <f t="shared" si="22"/>
        <v>0</v>
      </c>
      <c r="AU55" s="14">
        <f t="shared" si="2"/>
        <v>0</v>
      </c>
      <c r="AV55" s="87">
        <f t="shared" si="23"/>
        <v>0</v>
      </c>
      <c r="AW55" s="15">
        <f t="shared" si="24"/>
        <v>2</v>
      </c>
      <c r="AX55" s="5">
        <f t="shared" si="25"/>
        <v>0</v>
      </c>
      <c r="AY55" s="76"/>
      <c r="AZ55" s="220">
        <f t="shared" si="26"/>
        <v>0</v>
      </c>
      <c r="BA55" s="220">
        <f t="shared" si="27"/>
        <v>0</v>
      </c>
      <c r="BB55" s="221"/>
    </row>
    <row r="56" spans="1:73" ht="12.75" customHeight="1" x14ac:dyDescent="0.2">
      <c r="A56" s="3"/>
      <c r="B56" s="5">
        <f t="shared" si="28"/>
        <v>9</v>
      </c>
      <c r="C56" s="225"/>
      <c r="D56" s="226"/>
      <c r="E56" s="22"/>
      <c r="F56" s="84"/>
      <c r="G56" s="85">
        <f t="shared" si="3"/>
        <v>0</v>
      </c>
      <c r="H56" s="84"/>
      <c r="I56" s="85">
        <f t="shared" si="4"/>
        <v>0</v>
      </c>
      <c r="J56" s="84"/>
      <c r="K56" s="85">
        <f t="shared" si="5"/>
        <v>0</v>
      </c>
      <c r="L56" s="84"/>
      <c r="M56" s="85">
        <f t="shared" si="6"/>
        <v>0</v>
      </c>
      <c r="N56" s="84"/>
      <c r="O56" s="85">
        <f t="shared" si="7"/>
        <v>0</v>
      </c>
      <c r="P56" s="84"/>
      <c r="Q56" s="85">
        <f t="shared" si="8"/>
        <v>0</v>
      </c>
      <c r="R56" s="84"/>
      <c r="S56" s="85">
        <f t="shared" si="9"/>
        <v>0</v>
      </c>
      <c r="T56" s="84"/>
      <c r="U56" s="85">
        <f t="shared" si="10"/>
        <v>0</v>
      </c>
      <c r="V56" s="84"/>
      <c r="W56" s="85">
        <f t="shared" si="11"/>
        <v>0</v>
      </c>
      <c r="X56" s="84"/>
      <c r="Y56" s="85">
        <f t="shared" si="12"/>
        <v>0</v>
      </c>
      <c r="Z56" s="84"/>
      <c r="AA56" s="85">
        <f t="shared" si="13"/>
        <v>0</v>
      </c>
      <c r="AB56" s="84"/>
      <c r="AC56" s="85">
        <f t="shared" si="14"/>
        <v>0</v>
      </c>
      <c r="AD56" s="84"/>
      <c r="AE56" s="85">
        <f t="shared" si="15"/>
        <v>0</v>
      </c>
      <c r="AF56" s="84"/>
      <c r="AG56" s="85">
        <f t="shared" si="16"/>
        <v>0</v>
      </c>
      <c r="AH56" s="84"/>
      <c r="AI56" s="85">
        <f t="shared" si="17"/>
        <v>0</v>
      </c>
      <c r="AJ56" s="84"/>
      <c r="AK56" s="85">
        <f t="shared" si="18"/>
        <v>0</v>
      </c>
      <c r="AL56" s="84"/>
      <c r="AM56" s="85">
        <f t="shared" si="19"/>
        <v>0</v>
      </c>
      <c r="AN56" s="84"/>
      <c r="AO56" s="85">
        <f t="shared" si="20"/>
        <v>0</v>
      </c>
      <c r="AP56" s="84"/>
      <c r="AQ56" s="85">
        <f t="shared" si="21"/>
        <v>0</v>
      </c>
      <c r="AR56" s="84"/>
      <c r="AS56" s="85">
        <f t="shared" si="1"/>
        <v>0</v>
      </c>
      <c r="AT56" s="5">
        <f t="shared" si="22"/>
        <v>0</v>
      </c>
      <c r="AU56" s="14">
        <f t="shared" si="2"/>
        <v>0</v>
      </c>
      <c r="AV56" s="87">
        <f t="shared" si="23"/>
        <v>0</v>
      </c>
      <c r="AW56" s="15">
        <f t="shared" si="24"/>
        <v>2</v>
      </c>
      <c r="AX56" s="5">
        <f t="shared" si="25"/>
        <v>0</v>
      </c>
      <c r="AY56" s="76"/>
      <c r="AZ56" s="220">
        <f t="shared" si="26"/>
        <v>0</v>
      </c>
      <c r="BA56" s="220">
        <f t="shared" si="27"/>
        <v>0</v>
      </c>
      <c r="BB56" s="221"/>
    </row>
    <row r="57" spans="1:73" ht="12.75" customHeight="1" x14ac:dyDescent="0.2">
      <c r="A57" s="3"/>
      <c r="B57" s="5">
        <f t="shared" si="28"/>
        <v>10</v>
      </c>
      <c r="C57" s="225"/>
      <c r="D57" s="226"/>
      <c r="E57" s="22"/>
      <c r="F57" s="84"/>
      <c r="G57" s="85">
        <f t="shared" si="3"/>
        <v>0</v>
      </c>
      <c r="H57" s="84"/>
      <c r="I57" s="85">
        <f t="shared" si="4"/>
        <v>0</v>
      </c>
      <c r="J57" s="84"/>
      <c r="K57" s="85">
        <f t="shared" si="5"/>
        <v>0</v>
      </c>
      <c r="L57" s="84"/>
      <c r="M57" s="85">
        <f t="shared" si="6"/>
        <v>0</v>
      </c>
      <c r="N57" s="84"/>
      <c r="O57" s="85">
        <f t="shared" si="7"/>
        <v>0</v>
      </c>
      <c r="P57" s="84"/>
      <c r="Q57" s="85">
        <f t="shared" si="8"/>
        <v>0</v>
      </c>
      <c r="R57" s="84"/>
      <c r="S57" s="85">
        <f t="shared" si="9"/>
        <v>0</v>
      </c>
      <c r="T57" s="84"/>
      <c r="U57" s="85">
        <f t="shared" si="10"/>
        <v>0</v>
      </c>
      <c r="V57" s="84"/>
      <c r="W57" s="85">
        <f t="shared" si="11"/>
        <v>0</v>
      </c>
      <c r="X57" s="84"/>
      <c r="Y57" s="85">
        <f t="shared" si="12"/>
        <v>0</v>
      </c>
      <c r="Z57" s="84"/>
      <c r="AA57" s="85">
        <f t="shared" si="13"/>
        <v>0</v>
      </c>
      <c r="AB57" s="84"/>
      <c r="AC57" s="85">
        <f t="shared" si="14"/>
        <v>0</v>
      </c>
      <c r="AD57" s="84"/>
      <c r="AE57" s="85">
        <f t="shared" si="15"/>
        <v>0</v>
      </c>
      <c r="AF57" s="84"/>
      <c r="AG57" s="85">
        <f t="shared" si="16"/>
        <v>0</v>
      </c>
      <c r="AH57" s="84"/>
      <c r="AI57" s="85">
        <f t="shared" si="17"/>
        <v>0</v>
      </c>
      <c r="AJ57" s="84"/>
      <c r="AK57" s="85">
        <f t="shared" si="18"/>
        <v>0</v>
      </c>
      <c r="AL57" s="84"/>
      <c r="AM57" s="85">
        <f t="shared" si="19"/>
        <v>0</v>
      </c>
      <c r="AN57" s="84"/>
      <c r="AO57" s="85">
        <f t="shared" si="20"/>
        <v>0</v>
      </c>
      <c r="AP57" s="84"/>
      <c r="AQ57" s="85">
        <f t="shared" si="21"/>
        <v>0</v>
      </c>
      <c r="AR57" s="84"/>
      <c r="AS57" s="85">
        <f t="shared" si="1"/>
        <v>0</v>
      </c>
      <c r="AT57" s="5">
        <f t="shared" si="22"/>
        <v>0</v>
      </c>
      <c r="AU57" s="14">
        <f t="shared" si="2"/>
        <v>0</v>
      </c>
      <c r="AV57" s="87">
        <f t="shared" si="23"/>
        <v>0</v>
      </c>
      <c r="AW57" s="15">
        <f t="shared" si="24"/>
        <v>2</v>
      </c>
      <c r="AX57" s="5">
        <f t="shared" si="25"/>
        <v>0</v>
      </c>
      <c r="AY57" s="76"/>
      <c r="AZ57" s="220">
        <f t="shared" si="26"/>
        <v>0</v>
      </c>
      <c r="BA57" s="220">
        <f t="shared" si="27"/>
        <v>0</v>
      </c>
      <c r="BB57" s="221"/>
    </row>
    <row r="58" spans="1:73" ht="12.75" customHeight="1" x14ac:dyDescent="0.2">
      <c r="A58" s="3"/>
      <c r="B58" s="5">
        <f t="shared" si="28"/>
        <v>11</v>
      </c>
      <c r="C58" s="225"/>
      <c r="D58" s="226"/>
      <c r="E58" s="22"/>
      <c r="F58" s="84"/>
      <c r="G58" s="85">
        <f t="shared" si="3"/>
        <v>0</v>
      </c>
      <c r="H58" s="84"/>
      <c r="I58" s="85">
        <f t="shared" si="4"/>
        <v>0</v>
      </c>
      <c r="J58" s="84"/>
      <c r="K58" s="85">
        <f t="shared" si="5"/>
        <v>0</v>
      </c>
      <c r="L58" s="84"/>
      <c r="M58" s="85">
        <f t="shared" si="6"/>
        <v>0</v>
      </c>
      <c r="N58" s="84"/>
      <c r="O58" s="85">
        <f t="shared" si="7"/>
        <v>0</v>
      </c>
      <c r="P58" s="84"/>
      <c r="Q58" s="85">
        <f t="shared" si="8"/>
        <v>0</v>
      </c>
      <c r="R58" s="84"/>
      <c r="S58" s="85">
        <f t="shared" si="9"/>
        <v>0</v>
      </c>
      <c r="T58" s="84"/>
      <c r="U58" s="85">
        <f t="shared" si="10"/>
        <v>0</v>
      </c>
      <c r="V58" s="84"/>
      <c r="W58" s="85">
        <f t="shared" si="11"/>
        <v>0</v>
      </c>
      <c r="X58" s="84"/>
      <c r="Y58" s="85">
        <f t="shared" si="12"/>
        <v>0</v>
      </c>
      <c r="Z58" s="84"/>
      <c r="AA58" s="85">
        <f t="shared" si="13"/>
        <v>0</v>
      </c>
      <c r="AB58" s="84"/>
      <c r="AC58" s="85">
        <f t="shared" si="14"/>
        <v>0</v>
      </c>
      <c r="AD58" s="84"/>
      <c r="AE58" s="85">
        <f t="shared" si="15"/>
        <v>0</v>
      </c>
      <c r="AF58" s="84"/>
      <c r="AG58" s="85">
        <f t="shared" si="16"/>
        <v>0</v>
      </c>
      <c r="AH58" s="84"/>
      <c r="AI58" s="85">
        <f t="shared" si="17"/>
        <v>0</v>
      </c>
      <c r="AJ58" s="84"/>
      <c r="AK58" s="85">
        <f t="shared" si="18"/>
        <v>0</v>
      </c>
      <c r="AL58" s="84"/>
      <c r="AM58" s="85">
        <f t="shared" si="19"/>
        <v>0</v>
      </c>
      <c r="AN58" s="84"/>
      <c r="AO58" s="85">
        <f t="shared" si="20"/>
        <v>0</v>
      </c>
      <c r="AP58" s="84"/>
      <c r="AQ58" s="85">
        <f t="shared" si="21"/>
        <v>0</v>
      </c>
      <c r="AR58" s="84"/>
      <c r="AS58" s="85">
        <f t="shared" si="1"/>
        <v>0</v>
      </c>
      <c r="AT58" s="5">
        <f t="shared" si="22"/>
        <v>0</v>
      </c>
      <c r="AU58" s="14">
        <f t="shared" si="2"/>
        <v>0</v>
      </c>
      <c r="AV58" s="87">
        <f t="shared" si="23"/>
        <v>0</v>
      </c>
      <c r="AW58" s="15">
        <f t="shared" si="24"/>
        <v>2</v>
      </c>
      <c r="AX58" s="5">
        <f t="shared" si="25"/>
        <v>0</v>
      </c>
      <c r="AY58" s="76"/>
      <c r="AZ58" s="220">
        <f t="shared" si="26"/>
        <v>0</v>
      </c>
      <c r="BA58" s="220">
        <f t="shared" si="27"/>
        <v>0</v>
      </c>
      <c r="BB58" s="221"/>
    </row>
    <row r="59" spans="1:73" ht="12.75" customHeight="1" x14ac:dyDescent="0.2">
      <c r="A59" s="3"/>
      <c r="B59" s="5">
        <f t="shared" si="28"/>
        <v>12</v>
      </c>
      <c r="C59" s="225"/>
      <c r="D59" s="226"/>
      <c r="E59" s="22"/>
      <c r="F59" s="84"/>
      <c r="G59" s="85">
        <f t="shared" si="3"/>
        <v>0</v>
      </c>
      <c r="H59" s="84"/>
      <c r="I59" s="85">
        <f t="shared" si="4"/>
        <v>0</v>
      </c>
      <c r="J59" s="84"/>
      <c r="K59" s="85">
        <f t="shared" si="5"/>
        <v>0</v>
      </c>
      <c r="L59" s="84"/>
      <c r="M59" s="85">
        <f t="shared" si="6"/>
        <v>0</v>
      </c>
      <c r="N59" s="84"/>
      <c r="O59" s="85">
        <f t="shared" si="7"/>
        <v>0</v>
      </c>
      <c r="P59" s="84"/>
      <c r="Q59" s="85">
        <f t="shared" si="8"/>
        <v>0</v>
      </c>
      <c r="R59" s="84"/>
      <c r="S59" s="85">
        <f t="shared" si="9"/>
        <v>0</v>
      </c>
      <c r="T59" s="84"/>
      <c r="U59" s="85">
        <f t="shared" si="10"/>
        <v>0</v>
      </c>
      <c r="V59" s="84"/>
      <c r="W59" s="85">
        <f t="shared" si="11"/>
        <v>0</v>
      </c>
      <c r="X59" s="84"/>
      <c r="Y59" s="85">
        <f t="shared" si="12"/>
        <v>0</v>
      </c>
      <c r="Z59" s="84"/>
      <c r="AA59" s="85">
        <f t="shared" si="13"/>
        <v>0</v>
      </c>
      <c r="AB59" s="84"/>
      <c r="AC59" s="85">
        <f t="shared" si="14"/>
        <v>0</v>
      </c>
      <c r="AD59" s="84"/>
      <c r="AE59" s="85">
        <f t="shared" si="15"/>
        <v>0</v>
      </c>
      <c r="AF59" s="84"/>
      <c r="AG59" s="85">
        <f t="shared" si="16"/>
        <v>0</v>
      </c>
      <c r="AH59" s="84"/>
      <c r="AI59" s="85">
        <f t="shared" si="17"/>
        <v>0</v>
      </c>
      <c r="AJ59" s="84"/>
      <c r="AK59" s="85">
        <f t="shared" si="18"/>
        <v>0</v>
      </c>
      <c r="AL59" s="84"/>
      <c r="AM59" s="85">
        <f t="shared" si="19"/>
        <v>0</v>
      </c>
      <c r="AN59" s="84"/>
      <c r="AO59" s="85">
        <f t="shared" si="20"/>
        <v>0</v>
      </c>
      <c r="AP59" s="84"/>
      <c r="AQ59" s="85">
        <f t="shared" si="21"/>
        <v>0</v>
      </c>
      <c r="AR59" s="84"/>
      <c r="AS59" s="85">
        <f t="shared" si="1"/>
        <v>0</v>
      </c>
      <c r="AT59" s="5">
        <f t="shared" si="22"/>
        <v>0</v>
      </c>
      <c r="AU59" s="14">
        <f t="shared" si="2"/>
        <v>0</v>
      </c>
      <c r="AV59" s="87">
        <f t="shared" si="23"/>
        <v>0</v>
      </c>
      <c r="AW59" s="15">
        <f t="shared" si="24"/>
        <v>2</v>
      </c>
      <c r="AX59" s="5">
        <f t="shared" si="25"/>
        <v>0</v>
      </c>
      <c r="AY59" s="76"/>
      <c r="AZ59" s="220">
        <f t="shared" si="26"/>
        <v>0</v>
      </c>
      <c r="BA59" s="220">
        <f t="shared" si="27"/>
        <v>0</v>
      </c>
      <c r="BB59" s="221"/>
    </row>
    <row r="60" spans="1:73" ht="12.75" customHeight="1" x14ac:dyDescent="0.2">
      <c r="A60" s="3"/>
      <c r="B60" s="5">
        <f t="shared" si="28"/>
        <v>13</v>
      </c>
      <c r="C60" s="225"/>
      <c r="D60" s="226"/>
      <c r="E60" s="22"/>
      <c r="F60" s="84"/>
      <c r="G60" s="85">
        <f t="shared" si="3"/>
        <v>0</v>
      </c>
      <c r="H60" s="84"/>
      <c r="I60" s="85">
        <f t="shared" si="4"/>
        <v>0</v>
      </c>
      <c r="J60" s="84"/>
      <c r="K60" s="85">
        <f t="shared" si="5"/>
        <v>0</v>
      </c>
      <c r="L60" s="84"/>
      <c r="M60" s="85">
        <f t="shared" si="6"/>
        <v>0</v>
      </c>
      <c r="N60" s="84"/>
      <c r="O60" s="85">
        <f t="shared" si="7"/>
        <v>0</v>
      </c>
      <c r="P60" s="84"/>
      <c r="Q60" s="85">
        <f t="shared" si="8"/>
        <v>0</v>
      </c>
      <c r="R60" s="84"/>
      <c r="S60" s="85">
        <f t="shared" si="9"/>
        <v>0</v>
      </c>
      <c r="T60" s="84"/>
      <c r="U60" s="85">
        <f t="shared" si="10"/>
        <v>0</v>
      </c>
      <c r="V60" s="84"/>
      <c r="W60" s="85">
        <f t="shared" si="11"/>
        <v>0</v>
      </c>
      <c r="X60" s="84"/>
      <c r="Y60" s="85">
        <f t="shared" si="12"/>
        <v>0</v>
      </c>
      <c r="Z60" s="84"/>
      <c r="AA60" s="85">
        <f t="shared" si="13"/>
        <v>0</v>
      </c>
      <c r="AB60" s="84"/>
      <c r="AC60" s="85">
        <f t="shared" si="14"/>
        <v>0</v>
      </c>
      <c r="AD60" s="84"/>
      <c r="AE60" s="85">
        <f t="shared" si="15"/>
        <v>0</v>
      </c>
      <c r="AF60" s="84"/>
      <c r="AG60" s="85">
        <f t="shared" si="16"/>
        <v>0</v>
      </c>
      <c r="AH60" s="84"/>
      <c r="AI60" s="85">
        <f t="shared" si="17"/>
        <v>0</v>
      </c>
      <c r="AJ60" s="84"/>
      <c r="AK60" s="85">
        <f t="shared" si="18"/>
        <v>0</v>
      </c>
      <c r="AL60" s="84"/>
      <c r="AM60" s="85">
        <f t="shared" si="19"/>
        <v>0</v>
      </c>
      <c r="AN60" s="84"/>
      <c r="AO60" s="85">
        <f t="shared" si="20"/>
        <v>0</v>
      </c>
      <c r="AP60" s="84"/>
      <c r="AQ60" s="85">
        <f t="shared" si="21"/>
        <v>0</v>
      </c>
      <c r="AR60" s="84"/>
      <c r="AS60" s="85">
        <f t="shared" si="1"/>
        <v>0</v>
      </c>
      <c r="AT60" s="5">
        <f t="shared" si="22"/>
        <v>0</v>
      </c>
      <c r="AU60" s="14">
        <f t="shared" si="2"/>
        <v>0</v>
      </c>
      <c r="AV60" s="87">
        <f t="shared" si="23"/>
        <v>0</v>
      </c>
      <c r="AW60" s="15">
        <f t="shared" si="24"/>
        <v>2</v>
      </c>
      <c r="AX60" s="5">
        <f t="shared" si="25"/>
        <v>0</v>
      </c>
      <c r="AY60" s="76"/>
      <c r="AZ60" s="220">
        <f t="shared" si="26"/>
        <v>0</v>
      </c>
      <c r="BA60" s="220">
        <f t="shared" si="27"/>
        <v>0</v>
      </c>
      <c r="BB60" s="221"/>
    </row>
    <row r="61" spans="1:73" ht="12.75" customHeight="1" x14ac:dyDescent="0.2">
      <c r="A61" s="3"/>
      <c r="B61" s="5">
        <f t="shared" si="28"/>
        <v>14</v>
      </c>
      <c r="C61" s="225"/>
      <c r="D61" s="226"/>
      <c r="E61" s="22"/>
      <c r="F61" s="84"/>
      <c r="G61" s="85">
        <f t="shared" si="3"/>
        <v>0</v>
      </c>
      <c r="H61" s="84"/>
      <c r="I61" s="85">
        <f t="shared" si="4"/>
        <v>0</v>
      </c>
      <c r="J61" s="84"/>
      <c r="K61" s="85">
        <f t="shared" si="5"/>
        <v>0</v>
      </c>
      <c r="L61" s="84"/>
      <c r="M61" s="85">
        <f t="shared" si="6"/>
        <v>0</v>
      </c>
      <c r="N61" s="84"/>
      <c r="O61" s="85">
        <f t="shared" si="7"/>
        <v>0</v>
      </c>
      <c r="P61" s="84"/>
      <c r="Q61" s="85">
        <f t="shared" si="8"/>
        <v>0</v>
      </c>
      <c r="R61" s="84"/>
      <c r="S61" s="85">
        <f t="shared" si="9"/>
        <v>0</v>
      </c>
      <c r="T61" s="84"/>
      <c r="U61" s="85">
        <f t="shared" si="10"/>
        <v>0</v>
      </c>
      <c r="V61" s="84"/>
      <c r="W61" s="85">
        <f t="shared" si="11"/>
        <v>0</v>
      </c>
      <c r="X61" s="84"/>
      <c r="Y61" s="85">
        <f t="shared" si="12"/>
        <v>0</v>
      </c>
      <c r="Z61" s="84"/>
      <c r="AA61" s="85">
        <f t="shared" si="13"/>
        <v>0</v>
      </c>
      <c r="AB61" s="84"/>
      <c r="AC61" s="85">
        <f t="shared" si="14"/>
        <v>0</v>
      </c>
      <c r="AD61" s="84"/>
      <c r="AE61" s="85">
        <f t="shared" si="15"/>
        <v>0</v>
      </c>
      <c r="AF61" s="84"/>
      <c r="AG61" s="85">
        <f t="shared" si="16"/>
        <v>0</v>
      </c>
      <c r="AH61" s="84"/>
      <c r="AI61" s="85">
        <f t="shared" si="17"/>
        <v>0</v>
      </c>
      <c r="AJ61" s="84"/>
      <c r="AK61" s="85">
        <f t="shared" si="18"/>
        <v>0</v>
      </c>
      <c r="AL61" s="84"/>
      <c r="AM61" s="85">
        <f t="shared" si="19"/>
        <v>0</v>
      </c>
      <c r="AN61" s="84"/>
      <c r="AO61" s="85">
        <f t="shared" si="20"/>
        <v>0</v>
      </c>
      <c r="AP61" s="84"/>
      <c r="AQ61" s="85">
        <f t="shared" si="21"/>
        <v>0</v>
      </c>
      <c r="AR61" s="84"/>
      <c r="AS61" s="85">
        <f t="shared" si="1"/>
        <v>0</v>
      </c>
      <c r="AT61" s="5">
        <f t="shared" si="22"/>
        <v>0</v>
      </c>
      <c r="AU61" s="14">
        <f t="shared" si="2"/>
        <v>0</v>
      </c>
      <c r="AV61" s="87">
        <f t="shared" si="23"/>
        <v>0</v>
      </c>
      <c r="AW61" s="15">
        <f t="shared" si="24"/>
        <v>2</v>
      </c>
      <c r="AX61" s="5">
        <f t="shared" si="25"/>
        <v>0</v>
      </c>
      <c r="AY61" s="76"/>
      <c r="AZ61" s="220">
        <f t="shared" si="26"/>
        <v>0</v>
      </c>
      <c r="BA61" s="220">
        <f t="shared" si="27"/>
        <v>0</v>
      </c>
      <c r="BB61" s="221"/>
    </row>
    <row r="62" spans="1:73" ht="12.75" customHeight="1" x14ac:dyDescent="0.2">
      <c r="A62" s="3"/>
      <c r="B62" s="5">
        <f t="shared" si="28"/>
        <v>15</v>
      </c>
      <c r="C62" s="225"/>
      <c r="D62" s="226"/>
      <c r="E62" s="22"/>
      <c r="F62" s="84"/>
      <c r="G62" s="85">
        <f t="shared" si="3"/>
        <v>0</v>
      </c>
      <c r="H62" s="84"/>
      <c r="I62" s="85">
        <f t="shared" si="4"/>
        <v>0</v>
      </c>
      <c r="J62" s="84"/>
      <c r="K62" s="85">
        <f t="shared" si="5"/>
        <v>0</v>
      </c>
      <c r="L62" s="84"/>
      <c r="M62" s="85">
        <f t="shared" si="6"/>
        <v>0</v>
      </c>
      <c r="N62" s="84"/>
      <c r="O62" s="85">
        <f t="shared" si="7"/>
        <v>0</v>
      </c>
      <c r="P62" s="84"/>
      <c r="Q62" s="85">
        <f t="shared" si="8"/>
        <v>0</v>
      </c>
      <c r="R62" s="84"/>
      <c r="S62" s="85">
        <f t="shared" si="9"/>
        <v>0</v>
      </c>
      <c r="T62" s="84"/>
      <c r="U62" s="85">
        <f t="shared" si="10"/>
        <v>0</v>
      </c>
      <c r="V62" s="84"/>
      <c r="W62" s="85">
        <f t="shared" si="11"/>
        <v>0</v>
      </c>
      <c r="X62" s="84"/>
      <c r="Y62" s="85">
        <f t="shared" si="12"/>
        <v>0</v>
      </c>
      <c r="Z62" s="84"/>
      <c r="AA62" s="85">
        <f t="shared" si="13"/>
        <v>0</v>
      </c>
      <c r="AB62" s="84"/>
      <c r="AC62" s="85">
        <f t="shared" si="14"/>
        <v>0</v>
      </c>
      <c r="AD62" s="84"/>
      <c r="AE62" s="85">
        <f t="shared" si="15"/>
        <v>0</v>
      </c>
      <c r="AF62" s="84"/>
      <c r="AG62" s="85">
        <f t="shared" si="16"/>
        <v>0</v>
      </c>
      <c r="AH62" s="84"/>
      <c r="AI62" s="85">
        <f t="shared" si="17"/>
        <v>0</v>
      </c>
      <c r="AJ62" s="84"/>
      <c r="AK62" s="85">
        <f t="shared" si="18"/>
        <v>0</v>
      </c>
      <c r="AL62" s="84"/>
      <c r="AM62" s="85">
        <f t="shared" si="19"/>
        <v>0</v>
      </c>
      <c r="AN62" s="84"/>
      <c r="AO62" s="85">
        <f t="shared" si="20"/>
        <v>0</v>
      </c>
      <c r="AP62" s="84"/>
      <c r="AQ62" s="85">
        <f t="shared" si="21"/>
        <v>0</v>
      </c>
      <c r="AR62" s="84"/>
      <c r="AS62" s="85">
        <f t="shared" si="1"/>
        <v>0</v>
      </c>
      <c r="AT62" s="5">
        <f t="shared" si="22"/>
        <v>0</v>
      </c>
      <c r="AU62" s="14">
        <f t="shared" si="2"/>
        <v>0</v>
      </c>
      <c r="AV62" s="87">
        <f t="shared" si="23"/>
        <v>0</v>
      </c>
      <c r="AW62" s="15">
        <f t="shared" si="24"/>
        <v>2</v>
      </c>
      <c r="AX62" s="5">
        <f t="shared" si="25"/>
        <v>0</v>
      </c>
      <c r="AY62" s="76"/>
      <c r="AZ62" s="220">
        <f t="shared" si="26"/>
        <v>0</v>
      </c>
      <c r="BA62" s="220">
        <f t="shared" si="27"/>
        <v>0</v>
      </c>
      <c r="BB62" s="221"/>
      <c r="BT62" s="92"/>
      <c r="BU62" s="92"/>
    </row>
    <row r="63" spans="1:73" ht="12.75" customHeight="1" x14ac:dyDescent="0.2">
      <c r="A63" s="3"/>
      <c r="B63" s="5">
        <f t="shared" si="28"/>
        <v>16</v>
      </c>
      <c r="C63" s="225"/>
      <c r="D63" s="226"/>
      <c r="E63" s="22"/>
      <c r="F63" s="84"/>
      <c r="G63" s="85">
        <f t="shared" si="3"/>
        <v>0</v>
      </c>
      <c r="H63" s="84"/>
      <c r="I63" s="85">
        <f t="shared" si="4"/>
        <v>0</v>
      </c>
      <c r="J63" s="84"/>
      <c r="K63" s="85">
        <f t="shared" si="5"/>
        <v>0</v>
      </c>
      <c r="L63" s="84"/>
      <c r="M63" s="85">
        <f t="shared" si="6"/>
        <v>0</v>
      </c>
      <c r="N63" s="84"/>
      <c r="O63" s="85">
        <f t="shared" si="7"/>
        <v>0</v>
      </c>
      <c r="P63" s="84"/>
      <c r="Q63" s="85">
        <f t="shared" si="8"/>
        <v>0</v>
      </c>
      <c r="R63" s="84"/>
      <c r="S63" s="85">
        <f t="shared" si="9"/>
        <v>0</v>
      </c>
      <c r="T63" s="84"/>
      <c r="U63" s="85">
        <f t="shared" si="10"/>
        <v>0</v>
      </c>
      <c r="V63" s="84"/>
      <c r="W63" s="85">
        <f t="shared" si="11"/>
        <v>0</v>
      </c>
      <c r="X63" s="84"/>
      <c r="Y63" s="85">
        <f t="shared" si="12"/>
        <v>0</v>
      </c>
      <c r="Z63" s="84"/>
      <c r="AA63" s="85">
        <f t="shared" si="13"/>
        <v>0</v>
      </c>
      <c r="AB63" s="84"/>
      <c r="AC63" s="85">
        <f t="shared" si="14"/>
        <v>0</v>
      </c>
      <c r="AD63" s="84"/>
      <c r="AE63" s="85">
        <f t="shared" si="15"/>
        <v>0</v>
      </c>
      <c r="AF63" s="84"/>
      <c r="AG63" s="85">
        <f t="shared" si="16"/>
        <v>0</v>
      </c>
      <c r="AH63" s="84"/>
      <c r="AI63" s="85">
        <f t="shared" si="17"/>
        <v>0</v>
      </c>
      <c r="AJ63" s="84"/>
      <c r="AK63" s="85">
        <f t="shared" si="18"/>
        <v>0</v>
      </c>
      <c r="AL63" s="84"/>
      <c r="AM63" s="85">
        <f t="shared" si="19"/>
        <v>0</v>
      </c>
      <c r="AN63" s="84"/>
      <c r="AO63" s="85">
        <f t="shared" si="20"/>
        <v>0</v>
      </c>
      <c r="AP63" s="84"/>
      <c r="AQ63" s="85">
        <f t="shared" si="21"/>
        <v>0</v>
      </c>
      <c r="AR63" s="84"/>
      <c r="AS63" s="85">
        <f t="shared" si="1"/>
        <v>0</v>
      </c>
      <c r="AT63" s="5">
        <f t="shared" si="22"/>
        <v>0</v>
      </c>
      <c r="AU63" s="14">
        <f t="shared" si="2"/>
        <v>0</v>
      </c>
      <c r="AV63" s="87">
        <f t="shared" si="23"/>
        <v>0</v>
      </c>
      <c r="AW63" s="15">
        <f t="shared" si="24"/>
        <v>2</v>
      </c>
      <c r="AX63" s="5">
        <f t="shared" si="25"/>
        <v>0</v>
      </c>
      <c r="AY63" s="76"/>
      <c r="AZ63" s="220">
        <f t="shared" si="26"/>
        <v>0</v>
      </c>
      <c r="BA63" s="220">
        <f t="shared" si="27"/>
        <v>0</v>
      </c>
      <c r="BB63" s="221"/>
      <c r="BT63" s="92"/>
      <c r="BU63" s="92"/>
    </row>
    <row r="64" spans="1:73" ht="12.75" customHeight="1" x14ac:dyDescent="0.2">
      <c r="A64" s="3"/>
      <c r="B64" s="5">
        <f t="shared" si="28"/>
        <v>17</v>
      </c>
      <c r="C64" s="225"/>
      <c r="D64" s="226"/>
      <c r="E64" s="22"/>
      <c r="F64" s="84"/>
      <c r="G64" s="85">
        <f t="shared" si="3"/>
        <v>0</v>
      </c>
      <c r="H64" s="84"/>
      <c r="I64" s="85">
        <f t="shared" si="4"/>
        <v>0</v>
      </c>
      <c r="J64" s="84"/>
      <c r="K64" s="85">
        <f t="shared" si="5"/>
        <v>0</v>
      </c>
      <c r="L64" s="84"/>
      <c r="M64" s="85">
        <f t="shared" si="6"/>
        <v>0</v>
      </c>
      <c r="N64" s="84"/>
      <c r="O64" s="85">
        <f t="shared" si="7"/>
        <v>0</v>
      </c>
      <c r="P64" s="84"/>
      <c r="Q64" s="85">
        <f t="shared" si="8"/>
        <v>0</v>
      </c>
      <c r="R64" s="84"/>
      <c r="S64" s="85">
        <f t="shared" si="9"/>
        <v>0</v>
      </c>
      <c r="T64" s="84"/>
      <c r="U64" s="85">
        <f t="shared" si="10"/>
        <v>0</v>
      </c>
      <c r="V64" s="84"/>
      <c r="W64" s="85">
        <f t="shared" si="11"/>
        <v>0</v>
      </c>
      <c r="X64" s="84"/>
      <c r="Y64" s="85">
        <f t="shared" si="12"/>
        <v>0</v>
      </c>
      <c r="Z64" s="84"/>
      <c r="AA64" s="85">
        <f t="shared" si="13"/>
        <v>0</v>
      </c>
      <c r="AB64" s="84"/>
      <c r="AC64" s="85">
        <f t="shared" si="14"/>
        <v>0</v>
      </c>
      <c r="AD64" s="84"/>
      <c r="AE64" s="85">
        <f t="shared" si="15"/>
        <v>0</v>
      </c>
      <c r="AF64" s="84"/>
      <c r="AG64" s="85">
        <f t="shared" si="16"/>
        <v>0</v>
      </c>
      <c r="AH64" s="84"/>
      <c r="AI64" s="85">
        <f t="shared" si="17"/>
        <v>0</v>
      </c>
      <c r="AJ64" s="84"/>
      <c r="AK64" s="85">
        <f t="shared" si="18"/>
        <v>0</v>
      </c>
      <c r="AL64" s="84"/>
      <c r="AM64" s="85">
        <f t="shared" si="19"/>
        <v>0</v>
      </c>
      <c r="AN64" s="84"/>
      <c r="AO64" s="85">
        <f t="shared" si="20"/>
        <v>0</v>
      </c>
      <c r="AP64" s="84"/>
      <c r="AQ64" s="85">
        <f t="shared" si="21"/>
        <v>0</v>
      </c>
      <c r="AR64" s="84"/>
      <c r="AS64" s="85">
        <f t="shared" si="1"/>
        <v>0</v>
      </c>
      <c r="AT64" s="5">
        <f t="shared" si="22"/>
        <v>0</v>
      </c>
      <c r="AU64" s="14">
        <f t="shared" si="2"/>
        <v>0</v>
      </c>
      <c r="AV64" s="87">
        <f t="shared" si="23"/>
        <v>0</v>
      </c>
      <c r="AW64" s="15">
        <f t="shared" si="24"/>
        <v>2</v>
      </c>
      <c r="AX64" s="5">
        <f t="shared" si="25"/>
        <v>0</v>
      </c>
      <c r="AY64" s="76"/>
      <c r="AZ64" s="220">
        <f t="shared" si="26"/>
        <v>0</v>
      </c>
      <c r="BA64" s="220">
        <f t="shared" si="27"/>
        <v>0</v>
      </c>
      <c r="BB64" s="221"/>
      <c r="BT64" s="92"/>
      <c r="BU64" s="92"/>
    </row>
    <row r="65" spans="1:73" ht="12.75" customHeight="1" x14ac:dyDescent="0.2">
      <c r="A65" s="3"/>
      <c r="B65" s="5">
        <f t="shared" si="28"/>
        <v>18</v>
      </c>
      <c r="C65" s="225"/>
      <c r="D65" s="226"/>
      <c r="E65" s="22"/>
      <c r="F65" s="84"/>
      <c r="G65" s="85">
        <f t="shared" si="3"/>
        <v>0</v>
      </c>
      <c r="H65" s="84"/>
      <c r="I65" s="85">
        <f t="shared" si="4"/>
        <v>0</v>
      </c>
      <c r="J65" s="84"/>
      <c r="K65" s="85">
        <f t="shared" si="5"/>
        <v>0</v>
      </c>
      <c r="L65" s="84"/>
      <c r="M65" s="85">
        <f t="shared" si="6"/>
        <v>0</v>
      </c>
      <c r="N65" s="84"/>
      <c r="O65" s="85">
        <f t="shared" si="7"/>
        <v>0</v>
      </c>
      <c r="P65" s="84"/>
      <c r="Q65" s="85">
        <f t="shared" si="8"/>
        <v>0</v>
      </c>
      <c r="R65" s="84"/>
      <c r="S65" s="85">
        <f t="shared" si="9"/>
        <v>0</v>
      </c>
      <c r="T65" s="84"/>
      <c r="U65" s="85">
        <f t="shared" si="10"/>
        <v>0</v>
      </c>
      <c r="V65" s="84"/>
      <c r="W65" s="85">
        <f t="shared" si="11"/>
        <v>0</v>
      </c>
      <c r="X65" s="84"/>
      <c r="Y65" s="85">
        <f t="shared" si="12"/>
        <v>0</v>
      </c>
      <c r="Z65" s="84"/>
      <c r="AA65" s="85">
        <f t="shared" si="13"/>
        <v>0</v>
      </c>
      <c r="AB65" s="84"/>
      <c r="AC65" s="85">
        <f t="shared" si="14"/>
        <v>0</v>
      </c>
      <c r="AD65" s="84"/>
      <c r="AE65" s="85">
        <f t="shared" si="15"/>
        <v>0</v>
      </c>
      <c r="AF65" s="84"/>
      <c r="AG65" s="85">
        <f t="shared" si="16"/>
        <v>0</v>
      </c>
      <c r="AH65" s="84"/>
      <c r="AI65" s="85">
        <f t="shared" si="17"/>
        <v>0</v>
      </c>
      <c r="AJ65" s="84"/>
      <c r="AK65" s="85">
        <f t="shared" si="18"/>
        <v>0</v>
      </c>
      <c r="AL65" s="84"/>
      <c r="AM65" s="85">
        <f t="shared" si="19"/>
        <v>0</v>
      </c>
      <c r="AN65" s="84"/>
      <c r="AO65" s="85">
        <f t="shared" si="20"/>
        <v>0</v>
      </c>
      <c r="AP65" s="84"/>
      <c r="AQ65" s="85">
        <f t="shared" si="21"/>
        <v>0</v>
      </c>
      <c r="AR65" s="84"/>
      <c r="AS65" s="85">
        <f t="shared" si="1"/>
        <v>0</v>
      </c>
      <c r="AT65" s="5">
        <f t="shared" si="22"/>
        <v>0</v>
      </c>
      <c r="AU65" s="14">
        <f t="shared" si="2"/>
        <v>0</v>
      </c>
      <c r="AV65" s="87">
        <f t="shared" si="23"/>
        <v>0</v>
      </c>
      <c r="AW65" s="15">
        <f t="shared" si="24"/>
        <v>2</v>
      </c>
      <c r="AX65" s="5">
        <f t="shared" si="25"/>
        <v>0</v>
      </c>
      <c r="AY65" s="76"/>
      <c r="AZ65" s="220">
        <f t="shared" si="26"/>
        <v>0</v>
      </c>
      <c r="BA65" s="220">
        <f t="shared" si="27"/>
        <v>0</v>
      </c>
      <c r="BB65" s="221"/>
      <c r="BT65" s="92"/>
      <c r="BU65" s="92"/>
    </row>
    <row r="66" spans="1:73" ht="12.75" customHeight="1" x14ac:dyDescent="0.2">
      <c r="A66" s="3"/>
      <c r="B66" s="5">
        <f t="shared" si="28"/>
        <v>19</v>
      </c>
      <c r="C66" s="225"/>
      <c r="D66" s="226"/>
      <c r="E66" s="22"/>
      <c r="F66" s="84"/>
      <c r="G66" s="85">
        <f t="shared" si="3"/>
        <v>0</v>
      </c>
      <c r="H66" s="84"/>
      <c r="I66" s="85">
        <f t="shared" si="4"/>
        <v>0</v>
      </c>
      <c r="J66" s="84"/>
      <c r="K66" s="85">
        <f t="shared" si="5"/>
        <v>0</v>
      </c>
      <c r="L66" s="84"/>
      <c r="M66" s="85">
        <f t="shared" si="6"/>
        <v>0</v>
      </c>
      <c r="N66" s="84"/>
      <c r="O66" s="85">
        <f t="shared" si="7"/>
        <v>0</v>
      </c>
      <c r="P66" s="84"/>
      <c r="Q66" s="85">
        <f t="shared" si="8"/>
        <v>0</v>
      </c>
      <c r="R66" s="84"/>
      <c r="S66" s="85">
        <f t="shared" si="9"/>
        <v>0</v>
      </c>
      <c r="T66" s="84"/>
      <c r="U66" s="85">
        <f t="shared" si="10"/>
        <v>0</v>
      </c>
      <c r="V66" s="84"/>
      <c r="W66" s="85">
        <f t="shared" si="11"/>
        <v>0</v>
      </c>
      <c r="X66" s="84"/>
      <c r="Y66" s="85">
        <f t="shared" si="12"/>
        <v>0</v>
      </c>
      <c r="Z66" s="84"/>
      <c r="AA66" s="85">
        <f t="shared" si="13"/>
        <v>0</v>
      </c>
      <c r="AB66" s="84"/>
      <c r="AC66" s="85">
        <f t="shared" si="14"/>
        <v>0</v>
      </c>
      <c r="AD66" s="84"/>
      <c r="AE66" s="85">
        <f t="shared" si="15"/>
        <v>0</v>
      </c>
      <c r="AF66" s="84"/>
      <c r="AG66" s="85">
        <f t="shared" si="16"/>
        <v>0</v>
      </c>
      <c r="AH66" s="84"/>
      <c r="AI66" s="85">
        <f t="shared" si="17"/>
        <v>0</v>
      </c>
      <c r="AJ66" s="84"/>
      <c r="AK66" s="85">
        <f t="shared" si="18"/>
        <v>0</v>
      </c>
      <c r="AL66" s="84"/>
      <c r="AM66" s="85">
        <f t="shared" si="19"/>
        <v>0</v>
      </c>
      <c r="AN66" s="84"/>
      <c r="AO66" s="85">
        <f t="shared" si="20"/>
        <v>0</v>
      </c>
      <c r="AP66" s="84"/>
      <c r="AQ66" s="85">
        <f t="shared" si="21"/>
        <v>0</v>
      </c>
      <c r="AR66" s="84"/>
      <c r="AS66" s="85">
        <f t="shared" si="1"/>
        <v>0</v>
      </c>
      <c r="AT66" s="5">
        <f t="shared" si="22"/>
        <v>0</v>
      </c>
      <c r="AU66" s="14">
        <f t="shared" si="2"/>
        <v>0</v>
      </c>
      <c r="AV66" s="87">
        <f t="shared" si="23"/>
        <v>0</v>
      </c>
      <c r="AW66" s="15">
        <f t="shared" si="24"/>
        <v>2</v>
      </c>
      <c r="AX66" s="5">
        <f t="shared" si="25"/>
        <v>0</v>
      </c>
      <c r="AY66" s="76"/>
      <c r="AZ66" s="220">
        <f t="shared" si="26"/>
        <v>0</v>
      </c>
      <c r="BA66" s="220">
        <f t="shared" si="27"/>
        <v>0</v>
      </c>
      <c r="BB66" s="221"/>
      <c r="BT66" s="92"/>
      <c r="BU66" s="92"/>
    </row>
    <row r="67" spans="1:73" ht="12.75" customHeight="1" x14ac:dyDescent="0.2">
      <c r="A67" s="3"/>
      <c r="B67" s="5">
        <f t="shared" si="28"/>
        <v>20</v>
      </c>
      <c r="C67" s="225"/>
      <c r="D67" s="226"/>
      <c r="E67" s="22"/>
      <c r="F67" s="84"/>
      <c r="G67" s="85">
        <f t="shared" si="3"/>
        <v>0</v>
      </c>
      <c r="H67" s="84"/>
      <c r="I67" s="85">
        <f t="shared" si="4"/>
        <v>0</v>
      </c>
      <c r="J67" s="84"/>
      <c r="K67" s="85">
        <f t="shared" si="5"/>
        <v>0</v>
      </c>
      <c r="L67" s="84"/>
      <c r="M67" s="85">
        <f t="shared" si="6"/>
        <v>0</v>
      </c>
      <c r="N67" s="84"/>
      <c r="O67" s="85">
        <f t="shared" si="7"/>
        <v>0</v>
      </c>
      <c r="P67" s="84"/>
      <c r="Q67" s="85">
        <f t="shared" si="8"/>
        <v>0</v>
      </c>
      <c r="R67" s="84"/>
      <c r="S67" s="85">
        <f t="shared" si="9"/>
        <v>0</v>
      </c>
      <c r="T67" s="84"/>
      <c r="U67" s="85">
        <f t="shared" si="10"/>
        <v>0</v>
      </c>
      <c r="V67" s="84"/>
      <c r="W67" s="85">
        <f t="shared" si="11"/>
        <v>0</v>
      </c>
      <c r="X67" s="84"/>
      <c r="Y67" s="85">
        <f t="shared" si="12"/>
        <v>0</v>
      </c>
      <c r="Z67" s="84"/>
      <c r="AA67" s="85">
        <f t="shared" si="13"/>
        <v>0</v>
      </c>
      <c r="AB67" s="84"/>
      <c r="AC67" s="85">
        <f t="shared" si="14"/>
        <v>0</v>
      </c>
      <c r="AD67" s="84"/>
      <c r="AE67" s="85">
        <f t="shared" si="15"/>
        <v>0</v>
      </c>
      <c r="AF67" s="84"/>
      <c r="AG67" s="85">
        <f t="shared" si="16"/>
        <v>0</v>
      </c>
      <c r="AH67" s="84"/>
      <c r="AI67" s="85">
        <f t="shared" si="17"/>
        <v>0</v>
      </c>
      <c r="AJ67" s="84"/>
      <c r="AK67" s="85">
        <f t="shared" si="18"/>
        <v>0</v>
      </c>
      <c r="AL67" s="84"/>
      <c r="AM67" s="85">
        <f t="shared" si="19"/>
        <v>0</v>
      </c>
      <c r="AN67" s="84"/>
      <c r="AO67" s="85">
        <f t="shared" si="20"/>
        <v>0</v>
      </c>
      <c r="AP67" s="84"/>
      <c r="AQ67" s="85">
        <f t="shared" si="21"/>
        <v>0</v>
      </c>
      <c r="AR67" s="84"/>
      <c r="AS67" s="85">
        <f t="shared" si="1"/>
        <v>0</v>
      </c>
      <c r="AT67" s="5">
        <f t="shared" si="22"/>
        <v>0</v>
      </c>
      <c r="AU67" s="14">
        <f t="shared" si="2"/>
        <v>0</v>
      </c>
      <c r="AV67" s="87">
        <f t="shared" si="23"/>
        <v>0</v>
      </c>
      <c r="AW67" s="15">
        <f t="shared" si="24"/>
        <v>2</v>
      </c>
      <c r="AX67" s="5">
        <f t="shared" si="25"/>
        <v>0</v>
      </c>
      <c r="AY67" s="76"/>
      <c r="AZ67" s="220">
        <f t="shared" si="26"/>
        <v>0</v>
      </c>
      <c r="BA67" s="220">
        <f t="shared" si="27"/>
        <v>0</v>
      </c>
      <c r="BB67" s="221"/>
      <c r="BT67" s="92"/>
      <c r="BU67" s="92"/>
    </row>
    <row r="68" spans="1:73" ht="12.75" customHeight="1" x14ac:dyDescent="0.2">
      <c r="A68" s="3"/>
      <c r="B68" s="5">
        <f t="shared" si="28"/>
        <v>21</v>
      </c>
      <c r="C68" s="225"/>
      <c r="D68" s="226"/>
      <c r="E68" s="22"/>
      <c r="F68" s="84"/>
      <c r="G68" s="85">
        <f t="shared" si="3"/>
        <v>0</v>
      </c>
      <c r="H68" s="84"/>
      <c r="I68" s="85">
        <f t="shared" si="4"/>
        <v>0</v>
      </c>
      <c r="J68" s="84"/>
      <c r="K68" s="85">
        <f t="shared" si="5"/>
        <v>0</v>
      </c>
      <c r="L68" s="84"/>
      <c r="M68" s="85">
        <f t="shared" si="6"/>
        <v>0</v>
      </c>
      <c r="N68" s="84"/>
      <c r="O68" s="85">
        <f t="shared" si="7"/>
        <v>0</v>
      </c>
      <c r="P68" s="84"/>
      <c r="Q68" s="85">
        <f t="shared" si="8"/>
        <v>0</v>
      </c>
      <c r="R68" s="84"/>
      <c r="S68" s="85">
        <f t="shared" si="9"/>
        <v>0</v>
      </c>
      <c r="T68" s="84"/>
      <c r="U68" s="85">
        <f t="shared" si="10"/>
        <v>0</v>
      </c>
      <c r="V68" s="84"/>
      <c r="W68" s="85">
        <f t="shared" si="11"/>
        <v>0</v>
      </c>
      <c r="X68" s="84"/>
      <c r="Y68" s="85">
        <f t="shared" si="12"/>
        <v>0</v>
      </c>
      <c r="Z68" s="84"/>
      <c r="AA68" s="85">
        <f t="shared" si="13"/>
        <v>0</v>
      </c>
      <c r="AB68" s="84"/>
      <c r="AC68" s="85">
        <f t="shared" si="14"/>
        <v>0</v>
      </c>
      <c r="AD68" s="84"/>
      <c r="AE68" s="85">
        <f t="shared" si="15"/>
        <v>0</v>
      </c>
      <c r="AF68" s="84"/>
      <c r="AG68" s="85">
        <f t="shared" si="16"/>
        <v>0</v>
      </c>
      <c r="AH68" s="84"/>
      <c r="AI68" s="85">
        <f t="shared" si="17"/>
        <v>0</v>
      </c>
      <c r="AJ68" s="84"/>
      <c r="AK68" s="85">
        <f t="shared" si="18"/>
        <v>0</v>
      </c>
      <c r="AL68" s="84"/>
      <c r="AM68" s="85">
        <f t="shared" si="19"/>
        <v>0</v>
      </c>
      <c r="AN68" s="84"/>
      <c r="AO68" s="85">
        <f t="shared" si="20"/>
        <v>0</v>
      </c>
      <c r="AP68" s="84"/>
      <c r="AQ68" s="85">
        <f t="shared" si="21"/>
        <v>0</v>
      </c>
      <c r="AR68" s="84"/>
      <c r="AS68" s="85">
        <f t="shared" si="1"/>
        <v>0</v>
      </c>
      <c r="AT68" s="5">
        <f t="shared" si="22"/>
        <v>0</v>
      </c>
      <c r="AU68" s="14">
        <f t="shared" si="2"/>
        <v>0</v>
      </c>
      <c r="AV68" s="87">
        <f t="shared" si="23"/>
        <v>0</v>
      </c>
      <c r="AW68" s="15">
        <f t="shared" si="24"/>
        <v>2</v>
      </c>
      <c r="AX68" s="5">
        <f t="shared" si="25"/>
        <v>0</v>
      </c>
      <c r="AY68" s="76"/>
      <c r="AZ68" s="220">
        <f t="shared" si="26"/>
        <v>0</v>
      </c>
      <c r="BA68" s="220">
        <f t="shared" si="27"/>
        <v>0</v>
      </c>
      <c r="BB68" s="221"/>
      <c r="BT68" s="92"/>
      <c r="BU68" s="92"/>
    </row>
    <row r="69" spans="1:73" ht="12.75" customHeight="1" x14ac:dyDescent="0.2">
      <c r="A69" s="3"/>
      <c r="B69" s="5">
        <f t="shared" si="28"/>
        <v>22</v>
      </c>
      <c r="C69" s="225"/>
      <c r="D69" s="226"/>
      <c r="E69" s="22"/>
      <c r="F69" s="84"/>
      <c r="G69" s="85">
        <f>IF(F69=$F$45,$F$46,0)</f>
        <v>0</v>
      </c>
      <c r="H69" s="84"/>
      <c r="I69" s="85">
        <f>IF(H69=$H$45,$H$46,0)</f>
        <v>0</v>
      </c>
      <c r="J69" s="84"/>
      <c r="K69" s="85">
        <f>IF(J69=$J$45,$J$46,0)</f>
        <v>0</v>
      </c>
      <c r="L69" s="84"/>
      <c r="M69" s="85">
        <f>IF(L69=$L$45,$L$46,0)</f>
        <v>0</v>
      </c>
      <c r="N69" s="84"/>
      <c r="O69" s="85">
        <f>IF(N69=$N$45,$N$46,0)</f>
        <v>0</v>
      </c>
      <c r="P69" s="84"/>
      <c r="Q69" s="85">
        <f>IF(P69=$P$45,$P$46,0)</f>
        <v>0</v>
      </c>
      <c r="R69" s="84"/>
      <c r="S69" s="85">
        <f>IF(R69=$R$45,$R$46,0)</f>
        <v>0</v>
      </c>
      <c r="T69" s="84"/>
      <c r="U69" s="85">
        <f>IF(T69=$T$45,$T$46,0)</f>
        <v>0</v>
      </c>
      <c r="V69" s="84"/>
      <c r="W69" s="85">
        <f>IF(V69=$V$45,$V$46,0)</f>
        <v>0</v>
      </c>
      <c r="X69" s="84"/>
      <c r="Y69" s="85">
        <f>IF(X69=$X$45,$X$46,0)</f>
        <v>0</v>
      </c>
      <c r="Z69" s="84"/>
      <c r="AA69" s="85">
        <f>IF(Z69=$Z$45,$Z$46,0)</f>
        <v>0</v>
      </c>
      <c r="AB69" s="84"/>
      <c r="AC69" s="85">
        <f>IF(AB69=$AB$45,$AB$46,0)</f>
        <v>0</v>
      </c>
      <c r="AD69" s="84"/>
      <c r="AE69" s="85">
        <f>IF(AD69=$AD$45,$AD$46,0)</f>
        <v>0</v>
      </c>
      <c r="AF69" s="84"/>
      <c r="AG69" s="85">
        <f>IF(AF69=$AF$45,$AF$46,0)</f>
        <v>0</v>
      </c>
      <c r="AH69" s="84"/>
      <c r="AI69" s="85">
        <f>IF(AH69=$AH$45,$AH$46,0)</f>
        <v>0</v>
      </c>
      <c r="AJ69" s="84"/>
      <c r="AK69" s="85">
        <f>IF(AJ69=$AJ$45,$AJ$46,0)</f>
        <v>0</v>
      </c>
      <c r="AL69" s="84"/>
      <c r="AM69" s="85">
        <f>IF(AL69=$AL$45,$AL$46,0)</f>
        <v>0</v>
      </c>
      <c r="AN69" s="84"/>
      <c r="AO69" s="85">
        <f>IF(AN69=$AN$45,$AN$46,0)</f>
        <v>0</v>
      </c>
      <c r="AP69" s="84"/>
      <c r="AQ69" s="85">
        <f>IF(AP69=$AP$45,$AP$46,0)</f>
        <v>0</v>
      </c>
      <c r="AR69" s="84"/>
      <c r="AS69" s="85">
        <f t="shared" si="1"/>
        <v>0</v>
      </c>
      <c r="AT69" s="5">
        <f t="shared" si="22"/>
        <v>0</v>
      </c>
      <c r="AU69" s="14">
        <f t="shared" si="2"/>
        <v>0</v>
      </c>
      <c r="AV69" s="87">
        <f t="shared" si="23"/>
        <v>0</v>
      </c>
      <c r="AW69" s="15">
        <f t="shared" si="24"/>
        <v>2</v>
      </c>
      <c r="AX69" s="5">
        <f t="shared" si="25"/>
        <v>0</v>
      </c>
      <c r="AY69" s="76"/>
      <c r="AZ69" s="220">
        <f t="shared" si="26"/>
        <v>0</v>
      </c>
      <c r="BA69" s="220">
        <f t="shared" si="27"/>
        <v>0</v>
      </c>
      <c r="BB69" s="221"/>
      <c r="BR69" s="94"/>
      <c r="BS69" s="96"/>
    </row>
    <row r="70" spans="1:73" ht="12.75" customHeight="1" x14ac:dyDescent="0.2">
      <c r="A70" s="3"/>
      <c r="B70" s="5">
        <f t="shared" si="28"/>
        <v>23</v>
      </c>
      <c r="C70" s="225"/>
      <c r="D70" s="226"/>
      <c r="E70" s="22"/>
      <c r="F70" s="84"/>
      <c r="G70" s="85">
        <f>IF(F70=$F$45,$F$46,0)</f>
        <v>0</v>
      </c>
      <c r="H70" s="84"/>
      <c r="I70" s="85">
        <f>IF(H70=$H$45,$H$46,0)</f>
        <v>0</v>
      </c>
      <c r="J70" s="84"/>
      <c r="K70" s="85">
        <f>IF(J70=$J$45,$J$46,0)</f>
        <v>0</v>
      </c>
      <c r="L70" s="84"/>
      <c r="M70" s="85">
        <f>IF(L70=$L$45,$L$46,0)</f>
        <v>0</v>
      </c>
      <c r="N70" s="84"/>
      <c r="O70" s="85">
        <f>IF(N70=$N$45,$N$46,0)</f>
        <v>0</v>
      </c>
      <c r="P70" s="84"/>
      <c r="Q70" s="85">
        <f>IF(P70=$P$45,$P$46,0)</f>
        <v>0</v>
      </c>
      <c r="R70" s="84"/>
      <c r="S70" s="85">
        <f>IF(R70=$R$45,$R$46,0)</f>
        <v>0</v>
      </c>
      <c r="T70" s="84"/>
      <c r="U70" s="85">
        <f>IF(T70=$T$45,$T$46,0)</f>
        <v>0</v>
      </c>
      <c r="V70" s="84"/>
      <c r="W70" s="85">
        <f>IF(V70=$V$45,$V$46,0)</f>
        <v>0</v>
      </c>
      <c r="X70" s="84"/>
      <c r="Y70" s="85">
        <f>IF(X70=$X$45,$X$46,0)</f>
        <v>0</v>
      </c>
      <c r="Z70" s="84"/>
      <c r="AA70" s="85">
        <f>IF(Z70=$Z$45,$Z$46,0)</f>
        <v>0</v>
      </c>
      <c r="AB70" s="84"/>
      <c r="AC70" s="85">
        <f>IF(AB70=$AB$45,$AB$46,0)</f>
        <v>0</v>
      </c>
      <c r="AD70" s="84"/>
      <c r="AE70" s="85">
        <f>IF(AD70=$AD$45,$AD$46,0)</f>
        <v>0</v>
      </c>
      <c r="AF70" s="84"/>
      <c r="AG70" s="85">
        <f>IF(AF70=$AF$45,$AF$46,0)</f>
        <v>0</v>
      </c>
      <c r="AH70" s="84"/>
      <c r="AI70" s="85">
        <f>IF(AH70=$AH$45,$AH$46,0)</f>
        <v>0</v>
      </c>
      <c r="AJ70" s="84"/>
      <c r="AK70" s="85">
        <f>IF(AJ70=$AJ$45,$AJ$46,0)</f>
        <v>0</v>
      </c>
      <c r="AL70" s="84"/>
      <c r="AM70" s="85">
        <f>IF(AL70=$AL$45,$AL$46,0)</f>
        <v>0</v>
      </c>
      <c r="AN70" s="84"/>
      <c r="AO70" s="85">
        <f>IF(AN70=$AN$45,$AN$46,0)</f>
        <v>0</v>
      </c>
      <c r="AP70" s="84"/>
      <c r="AQ70" s="85">
        <f>IF(AP70=$AP$45,$AP$46,0)</f>
        <v>0</v>
      </c>
      <c r="AR70" s="84"/>
      <c r="AS70" s="85">
        <f t="shared" si="1"/>
        <v>0</v>
      </c>
      <c r="AT70" s="5">
        <f t="shared" si="22"/>
        <v>0</v>
      </c>
      <c r="AU70" s="14">
        <f t="shared" si="2"/>
        <v>0</v>
      </c>
      <c r="AV70" s="87">
        <f t="shared" si="23"/>
        <v>0</v>
      </c>
      <c r="AW70" s="15">
        <f t="shared" si="24"/>
        <v>2</v>
      </c>
      <c r="AX70" s="5">
        <f t="shared" si="25"/>
        <v>0</v>
      </c>
      <c r="AY70" s="76"/>
      <c r="AZ70" s="220">
        <f t="shared" si="26"/>
        <v>0</v>
      </c>
      <c r="BA70" s="220">
        <f t="shared" si="27"/>
        <v>0</v>
      </c>
      <c r="BB70" s="221"/>
      <c r="BR70" s="94"/>
      <c r="BS70" s="96"/>
    </row>
    <row r="71" spans="1:73" ht="12.75" customHeight="1" x14ac:dyDescent="0.2">
      <c r="A71" s="3"/>
      <c r="B71" s="5">
        <f t="shared" si="28"/>
        <v>24</v>
      </c>
      <c r="C71" s="225"/>
      <c r="D71" s="226"/>
      <c r="E71" s="22"/>
      <c r="F71" s="84"/>
      <c r="G71" s="85">
        <f t="shared" ref="G71:G90" si="29">IF(F71=$F$45,$F$46,0)</f>
        <v>0</v>
      </c>
      <c r="H71" s="84"/>
      <c r="I71" s="85">
        <f t="shared" ref="I71:I90" si="30">IF(H71=$H$45,$H$46,0)</f>
        <v>0</v>
      </c>
      <c r="J71" s="84"/>
      <c r="K71" s="85">
        <f t="shared" ref="K71:K90" si="31">IF(J71=$J$45,$J$46,0)</f>
        <v>0</v>
      </c>
      <c r="L71" s="84"/>
      <c r="M71" s="85">
        <f t="shared" ref="M71:M90" si="32">IF(L71=$L$45,$L$46,0)</f>
        <v>0</v>
      </c>
      <c r="N71" s="84"/>
      <c r="O71" s="85">
        <f t="shared" ref="O71:O90" si="33">IF(N71=$N$45,$N$46,0)</f>
        <v>0</v>
      </c>
      <c r="P71" s="84"/>
      <c r="Q71" s="85">
        <f t="shared" ref="Q71:Q90" si="34">IF(P71=$P$45,$P$46,0)</f>
        <v>0</v>
      </c>
      <c r="R71" s="84"/>
      <c r="S71" s="85">
        <f t="shared" ref="S71:S90" si="35">IF(R71=$R$45,$R$46,0)</f>
        <v>0</v>
      </c>
      <c r="T71" s="84"/>
      <c r="U71" s="85">
        <f t="shared" ref="U71:U90" si="36">IF(T71=$T$45,$T$46,0)</f>
        <v>0</v>
      </c>
      <c r="V71" s="84"/>
      <c r="W71" s="85">
        <f t="shared" ref="W71:W90" si="37">IF(V71=$V$45,$V$46,0)</f>
        <v>0</v>
      </c>
      <c r="X71" s="84"/>
      <c r="Y71" s="85">
        <f t="shared" ref="Y71:Y90" si="38">IF(X71=$X$45,$X$46,0)</f>
        <v>0</v>
      </c>
      <c r="Z71" s="84"/>
      <c r="AA71" s="85">
        <f t="shared" ref="AA71:AA90" si="39">IF(Z71=$Z$45,$Z$46,0)</f>
        <v>0</v>
      </c>
      <c r="AB71" s="84"/>
      <c r="AC71" s="85">
        <f t="shared" ref="AC71:AC90" si="40">IF(AB71=$AB$45,$AB$46,0)</f>
        <v>0</v>
      </c>
      <c r="AD71" s="84"/>
      <c r="AE71" s="85">
        <f t="shared" ref="AE71:AE90" si="41">IF(AD71=$AD$45,$AD$46,0)</f>
        <v>0</v>
      </c>
      <c r="AF71" s="84"/>
      <c r="AG71" s="85">
        <f t="shared" ref="AG71:AG90" si="42">IF(AF71=$AF$45,$AF$46,0)</f>
        <v>0</v>
      </c>
      <c r="AH71" s="84"/>
      <c r="AI71" s="85">
        <f t="shared" ref="AI71:AI90" si="43">IF(AH71=$AH$45,$AH$46,0)</f>
        <v>0</v>
      </c>
      <c r="AJ71" s="84"/>
      <c r="AK71" s="85">
        <f t="shared" ref="AK71:AK90" si="44">IF(AJ71=$AJ$45,$AJ$46,0)</f>
        <v>0</v>
      </c>
      <c r="AL71" s="84"/>
      <c r="AM71" s="85">
        <f t="shared" ref="AM71:AM90" si="45">IF(AL71=$AL$45,$AL$46,0)</f>
        <v>0</v>
      </c>
      <c r="AN71" s="84"/>
      <c r="AO71" s="85">
        <f t="shared" ref="AO71:AO90" si="46">IF(AN71=$AN$45,$AN$46,0)</f>
        <v>0</v>
      </c>
      <c r="AP71" s="84"/>
      <c r="AQ71" s="85">
        <f t="shared" ref="AQ71:AQ90" si="47">IF(AP71=$AP$45,$AP$46,0)</f>
        <v>0</v>
      </c>
      <c r="AR71" s="84"/>
      <c r="AS71" s="85">
        <f t="shared" si="1"/>
        <v>0</v>
      </c>
      <c r="AT71" s="5">
        <f t="shared" si="22"/>
        <v>0</v>
      </c>
      <c r="AU71" s="14">
        <f t="shared" si="2"/>
        <v>0</v>
      </c>
      <c r="AV71" s="87">
        <f t="shared" si="23"/>
        <v>0</v>
      </c>
      <c r="AW71" s="15">
        <f t="shared" si="24"/>
        <v>2</v>
      </c>
      <c r="AX71" s="5">
        <f t="shared" si="25"/>
        <v>0</v>
      </c>
      <c r="AY71" s="76"/>
      <c r="AZ71" s="220">
        <f t="shared" si="26"/>
        <v>0</v>
      </c>
      <c r="BA71" s="220">
        <f t="shared" si="27"/>
        <v>0</v>
      </c>
      <c r="BB71" s="221"/>
      <c r="BR71" s="94"/>
      <c r="BS71" s="50"/>
    </row>
    <row r="72" spans="1:73" ht="12.75" customHeight="1" x14ac:dyDescent="0.2">
      <c r="A72" s="3"/>
      <c r="B72" s="5">
        <f t="shared" si="28"/>
        <v>25</v>
      </c>
      <c r="C72" s="225"/>
      <c r="D72" s="226"/>
      <c r="E72" s="22"/>
      <c r="F72" s="84"/>
      <c r="G72" s="85">
        <f t="shared" si="29"/>
        <v>0</v>
      </c>
      <c r="H72" s="84"/>
      <c r="I72" s="85">
        <f t="shared" si="30"/>
        <v>0</v>
      </c>
      <c r="J72" s="84"/>
      <c r="K72" s="85">
        <f t="shared" si="31"/>
        <v>0</v>
      </c>
      <c r="L72" s="84"/>
      <c r="M72" s="85">
        <f t="shared" si="32"/>
        <v>0</v>
      </c>
      <c r="N72" s="84"/>
      <c r="O72" s="85">
        <f t="shared" si="33"/>
        <v>0</v>
      </c>
      <c r="P72" s="84"/>
      <c r="Q72" s="85">
        <f t="shared" si="34"/>
        <v>0</v>
      </c>
      <c r="R72" s="84"/>
      <c r="S72" s="85">
        <f t="shared" si="35"/>
        <v>0</v>
      </c>
      <c r="T72" s="84"/>
      <c r="U72" s="85">
        <f t="shared" si="36"/>
        <v>0</v>
      </c>
      <c r="V72" s="84"/>
      <c r="W72" s="85">
        <f t="shared" si="37"/>
        <v>0</v>
      </c>
      <c r="X72" s="84"/>
      <c r="Y72" s="85">
        <f t="shared" si="38"/>
        <v>0</v>
      </c>
      <c r="Z72" s="84"/>
      <c r="AA72" s="85">
        <f t="shared" si="39"/>
        <v>0</v>
      </c>
      <c r="AB72" s="84"/>
      <c r="AC72" s="85">
        <f t="shared" si="40"/>
        <v>0</v>
      </c>
      <c r="AD72" s="84"/>
      <c r="AE72" s="85">
        <f t="shared" si="41"/>
        <v>0</v>
      </c>
      <c r="AF72" s="84"/>
      <c r="AG72" s="85">
        <f t="shared" si="42"/>
        <v>0</v>
      </c>
      <c r="AH72" s="84"/>
      <c r="AI72" s="85">
        <f t="shared" si="43"/>
        <v>0</v>
      </c>
      <c r="AJ72" s="84"/>
      <c r="AK72" s="85">
        <f t="shared" si="44"/>
        <v>0</v>
      </c>
      <c r="AL72" s="84"/>
      <c r="AM72" s="85">
        <f t="shared" si="45"/>
        <v>0</v>
      </c>
      <c r="AN72" s="84"/>
      <c r="AO72" s="85">
        <f t="shared" si="46"/>
        <v>0</v>
      </c>
      <c r="AP72" s="84"/>
      <c r="AQ72" s="85">
        <f t="shared" si="47"/>
        <v>0</v>
      </c>
      <c r="AR72" s="84"/>
      <c r="AS72" s="85">
        <f t="shared" si="1"/>
        <v>0</v>
      </c>
      <c r="AT72" s="5">
        <f t="shared" si="22"/>
        <v>0</v>
      </c>
      <c r="AU72" s="14">
        <f t="shared" si="2"/>
        <v>0</v>
      </c>
      <c r="AV72" s="87">
        <f t="shared" si="23"/>
        <v>0</v>
      </c>
      <c r="AW72" s="15">
        <f t="shared" si="24"/>
        <v>2</v>
      </c>
      <c r="AX72" s="5">
        <f t="shared" si="25"/>
        <v>0</v>
      </c>
      <c r="AY72" s="76"/>
      <c r="AZ72" s="220">
        <f t="shared" si="26"/>
        <v>0</v>
      </c>
      <c r="BA72" s="220">
        <f t="shared" si="27"/>
        <v>0</v>
      </c>
      <c r="BB72" s="221"/>
    </row>
    <row r="73" spans="1:73" ht="12.75" customHeight="1" x14ac:dyDescent="0.2">
      <c r="A73" s="3"/>
      <c r="B73" s="5">
        <f t="shared" si="28"/>
        <v>26</v>
      </c>
      <c r="C73" s="225"/>
      <c r="D73" s="226"/>
      <c r="E73" s="22"/>
      <c r="F73" s="84"/>
      <c r="G73" s="85">
        <f t="shared" si="29"/>
        <v>0</v>
      </c>
      <c r="H73" s="84"/>
      <c r="I73" s="85">
        <f t="shared" si="30"/>
        <v>0</v>
      </c>
      <c r="J73" s="84"/>
      <c r="K73" s="85">
        <f t="shared" si="31"/>
        <v>0</v>
      </c>
      <c r="L73" s="84"/>
      <c r="M73" s="85">
        <f t="shared" si="32"/>
        <v>0</v>
      </c>
      <c r="N73" s="84"/>
      <c r="O73" s="85">
        <f t="shared" si="33"/>
        <v>0</v>
      </c>
      <c r="P73" s="84"/>
      <c r="Q73" s="85">
        <f t="shared" si="34"/>
        <v>0</v>
      </c>
      <c r="R73" s="84"/>
      <c r="S73" s="85">
        <f t="shared" si="35"/>
        <v>0</v>
      </c>
      <c r="T73" s="84"/>
      <c r="U73" s="85">
        <f t="shared" si="36"/>
        <v>0</v>
      </c>
      <c r="V73" s="84"/>
      <c r="W73" s="85">
        <f t="shared" si="37"/>
        <v>0</v>
      </c>
      <c r="X73" s="84"/>
      <c r="Y73" s="85">
        <f t="shared" si="38"/>
        <v>0</v>
      </c>
      <c r="Z73" s="84"/>
      <c r="AA73" s="85">
        <f t="shared" si="39"/>
        <v>0</v>
      </c>
      <c r="AB73" s="84"/>
      <c r="AC73" s="85">
        <f t="shared" si="40"/>
        <v>0</v>
      </c>
      <c r="AD73" s="84"/>
      <c r="AE73" s="85">
        <f t="shared" si="41"/>
        <v>0</v>
      </c>
      <c r="AF73" s="84"/>
      <c r="AG73" s="85">
        <f t="shared" si="42"/>
        <v>0</v>
      </c>
      <c r="AH73" s="84"/>
      <c r="AI73" s="85">
        <f t="shared" si="43"/>
        <v>0</v>
      </c>
      <c r="AJ73" s="84"/>
      <c r="AK73" s="85">
        <f t="shared" si="44"/>
        <v>0</v>
      </c>
      <c r="AL73" s="84"/>
      <c r="AM73" s="85">
        <f t="shared" si="45"/>
        <v>0</v>
      </c>
      <c r="AN73" s="84"/>
      <c r="AO73" s="85">
        <f t="shared" si="46"/>
        <v>0</v>
      </c>
      <c r="AP73" s="84"/>
      <c r="AQ73" s="85">
        <f t="shared" si="47"/>
        <v>0</v>
      </c>
      <c r="AR73" s="84"/>
      <c r="AS73" s="85">
        <f t="shared" si="1"/>
        <v>0</v>
      </c>
      <c r="AT73" s="5">
        <f t="shared" si="22"/>
        <v>0</v>
      </c>
      <c r="AU73" s="14">
        <f t="shared" si="2"/>
        <v>0</v>
      </c>
      <c r="AV73" s="87">
        <f t="shared" si="23"/>
        <v>0</v>
      </c>
      <c r="AW73" s="15">
        <f t="shared" si="24"/>
        <v>2</v>
      </c>
      <c r="AX73" s="5">
        <f t="shared" si="25"/>
        <v>0</v>
      </c>
      <c r="AY73" s="76"/>
      <c r="AZ73" s="220">
        <f t="shared" si="26"/>
        <v>0</v>
      </c>
      <c r="BA73" s="220">
        <f t="shared" si="27"/>
        <v>0</v>
      </c>
      <c r="BB73" s="221"/>
    </row>
    <row r="74" spans="1:73" ht="12.75" customHeight="1" x14ac:dyDescent="0.2">
      <c r="A74" s="3"/>
      <c r="B74" s="5">
        <f t="shared" si="28"/>
        <v>27</v>
      </c>
      <c r="C74" s="225"/>
      <c r="D74" s="226"/>
      <c r="E74" s="22"/>
      <c r="F74" s="84"/>
      <c r="G74" s="85">
        <f t="shared" si="29"/>
        <v>0</v>
      </c>
      <c r="H74" s="84"/>
      <c r="I74" s="85">
        <f t="shared" si="30"/>
        <v>0</v>
      </c>
      <c r="J74" s="84"/>
      <c r="K74" s="85">
        <f t="shared" si="31"/>
        <v>0</v>
      </c>
      <c r="L74" s="84"/>
      <c r="M74" s="85">
        <f t="shared" si="32"/>
        <v>0</v>
      </c>
      <c r="N74" s="84"/>
      <c r="O74" s="85">
        <f t="shared" si="33"/>
        <v>0</v>
      </c>
      <c r="P74" s="84"/>
      <c r="Q74" s="85">
        <f t="shared" si="34"/>
        <v>0</v>
      </c>
      <c r="R74" s="84"/>
      <c r="S74" s="85">
        <f t="shared" si="35"/>
        <v>0</v>
      </c>
      <c r="T74" s="84"/>
      <c r="U74" s="85">
        <f t="shared" si="36"/>
        <v>0</v>
      </c>
      <c r="V74" s="84"/>
      <c r="W74" s="85">
        <f t="shared" si="37"/>
        <v>0</v>
      </c>
      <c r="X74" s="84"/>
      <c r="Y74" s="85">
        <f t="shared" si="38"/>
        <v>0</v>
      </c>
      <c r="Z74" s="84"/>
      <c r="AA74" s="85">
        <f t="shared" si="39"/>
        <v>0</v>
      </c>
      <c r="AB74" s="84"/>
      <c r="AC74" s="85">
        <f t="shared" si="40"/>
        <v>0</v>
      </c>
      <c r="AD74" s="84"/>
      <c r="AE74" s="85">
        <f t="shared" si="41"/>
        <v>0</v>
      </c>
      <c r="AF74" s="84"/>
      <c r="AG74" s="85">
        <f t="shared" si="42"/>
        <v>0</v>
      </c>
      <c r="AH74" s="84"/>
      <c r="AI74" s="85">
        <f t="shared" si="43"/>
        <v>0</v>
      </c>
      <c r="AJ74" s="84"/>
      <c r="AK74" s="85">
        <f t="shared" si="44"/>
        <v>0</v>
      </c>
      <c r="AL74" s="84"/>
      <c r="AM74" s="85">
        <f t="shared" si="45"/>
        <v>0</v>
      </c>
      <c r="AN74" s="84"/>
      <c r="AO74" s="85">
        <f t="shared" si="46"/>
        <v>0</v>
      </c>
      <c r="AP74" s="84"/>
      <c r="AQ74" s="85">
        <f t="shared" si="47"/>
        <v>0</v>
      </c>
      <c r="AR74" s="84"/>
      <c r="AS74" s="85">
        <f t="shared" si="1"/>
        <v>0</v>
      </c>
      <c r="AT74" s="5">
        <f t="shared" si="22"/>
        <v>0</v>
      </c>
      <c r="AU74" s="14">
        <f t="shared" si="2"/>
        <v>0</v>
      </c>
      <c r="AV74" s="87">
        <f t="shared" si="23"/>
        <v>0</v>
      </c>
      <c r="AW74" s="15">
        <f t="shared" si="24"/>
        <v>2</v>
      </c>
      <c r="AX74" s="5">
        <f t="shared" si="25"/>
        <v>0</v>
      </c>
      <c r="AY74" s="76"/>
      <c r="AZ74" s="220">
        <f t="shared" si="26"/>
        <v>0</v>
      </c>
      <c r="BA74" s="220">
        <f t="shared" si="27"/>
        <v>0</v>
      </c>
      <c r="BB74" s="221"/>
    </row>
    <row r="75" spans="1:73" ht="12.75" customHeight="1" x14ac:dyDescent="0.2">
      <c r="A75" s="3"/>
      <c r="B75" s="5">
        <f t="shared" si="28"/>
        <v>28</v>
      </c>
      <c r="C75" s="225"/>
      <c r="D75" s="226"/>
      <c r="E75" s="22"/>
      <c r="F75" s="84"/>
      <c r="G75" s="85">
        <f t="shared" si="29"/>
        <v>0</v>
      </c>
      <c r="H75" s="84"/>
      <c r="I75" s="85">
        <f t="shared" si="30"/>
        <v>0</v>
      </c>
      <c r="J75" s="84"/>
      <c r="K75" s="85">
        <f t="shared" si="31"/>
        <v>0</v>
      </c>
      <c r="L75" s="84"/>
      <c r="M75" s="85">
        <f t="shared" si="32"/>
        <v>0</v>
      </c>
      <c r="N75" s="84"/>
      <c r="O75" s="85">
        <f t="shared" si="33"/>
        <v>0</v>
      </c>
      <c r="P75" s="84"/>
      <c r="Q75" s="85">
        <f t="shared" si="34"/>
        <v>0</v>
      </c>
      <c r="R75" s="84"/>
      <c r="S75" s="85">
        <f t="shared" si="35"/>
        <v>0</v>
      </c>
      <c r="T75" s="84"/>
      <c r="U75" s="85">
        <f t="shared" si="36"/>
        <v>0</v>
      </c>
      <c r="V75" s="84"/>
      <c r="W75" s="85">
        <f t="shared" si="37"/>
        <v>0</v>
      </c>
      <c r="X75" s="84"/>
      <c r="Y75" s="85">
        <f t="shared" si="38"/>
        <v>0</v>
      </c>
      <c r="Z75" s="84"/>
      <c r="AA75" s="85">
        <f t="shared" si="39"/>
        <v>0</v>
      </c>
      <c r="AB75" s="84"/>
      <c r="AC75" s="85">
        <f t="shared" si="40"/>
        <v>0</v>
      </c>
      <c r="AD75" s="84"/>
      <c r="AE75" s="85">
        <f t="shared" si="41"/>
        <v>0</v>
      </c>
      <c r="AF75" s="84"/>
      <c r="AG75" s="85">
        <f t="shared" si="42"/>
        <v>0</v>
      </c>
      <c r="AH75" s="84"/>
      <c r="AI75" s="85">
        <f t="shared" si="43"/>
        <v>0</v>
      </c>
      <c r="AJ75" s="84"/>
      <c r="AK75" s="85">
        <f t="shared" si="44"/>
        <v>0</v>
      </c>
      <c r="AL75" s="84"/>
      <c r="AM75" s="85">
        <f t="shared" si="45"/>
        <v>0</v>
      </c>
      <c r="AN75" s="84"/>
      <c r="AO75" s="85">
        <f t="shared" si="46"/>
        <v>0</v>
      </c>
      <c r="AP75" s="84"/>
      <c r="AQ75" s="85">
        <f t="shared" si="47"/>
        <v>0</v>
      </c>
      <c r="AR75" s="84"/>
      <c r="AS75" s="85">
        <f t="shared" si="1"/>
        <v>0</v>
      </c>
      <c r="AT75" s="5">
        <f t="shared" si="22"/>
        <v>0</v>
      </c>
      <c r="AU75" s="14">
        <f t="shared" si="2"/>
        <v>0</v>
      </c>
      <c r="AV75" s="87">
        <f t="shared" si="23"/>
        <v>0</v>
      </c>
      <c r="AW75" s="15">
        <f t="shared" si="24"/>
        <v>2</v>
      </c>
      <c r="AX75" s="5">
        <f t="shared" si="25"/>
        <v>0</v>
      </c>
      <c r="AY75" s="76"/>
      <c r="AZ75" s="220">
        <f t="shared" si="26"/>
        <v>0</v>
      </c>
      <c r="BA75" s="220">
        <f t="shared" si="27"/>
        <v>0</v>
      </c>
      <c r="BB75" s="221"/>
    </row>
    <row r="76" spans="1:73" ht="12.75" customHeight="1" x14ac:dyDescent="0.2">
      <c r="A76" s="3"/>
      <c r="B76" s="5">
        <f t="shared" si="28"/>
        <v>29</v>
      </c>
      <c r="C76" s="225"/>
      <c r="D76" s="226"/>
      <c r="E76" s="22"/>
      <c r="F76" s="84"/>
      <c r="G76" s="85">
        <f t="shared" si="29"/>
        <v>0</v>
      </c>
      <c r="H76" s="84"/>
      <c r="I76" s="85">
        <f t="shared" si="30"/>
        <v>0</v>
      </c>
      <c r="J76" s="84"/>
      <c r="K76" s="85">
        <f t="shared" si="31"/>
        <v>0</v>
      </c>
      <c r="L76" s="84"/>
      <c r="M76" s="85">
        <f t="shared" si="32"/>
        <v>0</v>
      </c>
      <c r="N76" s="84"/>
      <c r="O76" s="85">
        <f t="shared" si="33"/>
        <v>0</v>
      </c>
      <c r="P76" s="84"/>
      <c r="Q76" s="85">
        <f t="shared" si="34"/>
        <v>0</v>
      </c>
      <c r="R76" s="84"/>
      <c r="S76" s="85">
        <f t="shared" si="35"/>
        <v>0</v>
      </c>
      <c r="T76" s="84"/>
      <c r="U76" s="85">
        <f t="shared" si="36"/>
        <v>0</v>
      </c>
      <c r="V76" s="84"/>
      <c r="W76" s="85">
        <f t="shared" si="37"/>
        <v>0</v>
      </c>
      <c r="X76" s="84"/>
      <c r="Y76" s="85">
        <f t="shared" si="38"/>
        <v>0</v>
      </c>
      <c r="Z76" s="84"/>
      <c r="AA76" s="85">
        <f t="shared" si="39"/>
        <v>0</v>
      </c>
      <c r="AB76" s="84"/>
      <c r="AC76" s="85">
        <f t="shared" si="40"/>
        <v>0</v>
      </c>
      <c r="AD76" s="84"/>
      <c r="AE76" s="85">
        <f t="shared" si="41"/>
        <v>0</v>
      </c>
      <c r="AF76" s="84"/>
      <c r="AG76" s="85">
        <f t="shared" si="42"/>
        <v>0</v>
      </c>
      <c r="AH76" s="84"/>
      <c r="AI76" s="85">
        <f t="shared" si="43"/>
        <v>0</v>
      </c>
      <c r="AJ76" s="84"/>
      <c r="AK76" s="85">
        <f t="shared" si="44"/>
        <v>0</v>
      </c>
      <c r="AL76" s="84"/>
      <c r="AM76" s="85">
        <f t="shared" si="45"/>
        <v>0</v>
      </c>
      <c r="AN76" s="84"/>
      <c r="AO76" s="85">
        <f t="shared" si="46"/>
        <v>0</v>
      </c>
      <c r="AP76" s="84"/>
      <c r="AQ76" s="85">
        <f t="shared" si="47"/>
        <v>0</v>
      </c>
      <c r="AR76" s="84"/>
      <c r="AS76" s="85">
        <f t="shared" si="1"/>
        <v>0</v>
      </c>
      <c r="AT76" s="5">
        <f t="shared" si="22"/>
        <v>0</v>
      </c>
      <c r="AU76" s="14">
        <f t="shared" si="2"/>
        <v>0</v>
      </c>
      <c r="AV76" s="87">
        <f t="shared" si="23"/>
        <v>0</v>
      </c>
      <c r="AW76" s="15">
        <f t="shared" si="24"/>
        <v>2</v>
      </c>
      <c r="AX76" s="5">
        <f t="shared" si="25"/>
        <v>0</v>
      </c>
      <c r="AY76" s="76"/>
      <c r="AZ76" s="220">
        <f t="shared" si="26"/>
        <v>0</v>
      </c>
      <c r="BA76" s="220">
        <f t="shared" si="27"/>
        <v>0</v>
      </c>
      <c r="BB76" s="221"/>
    </row>
    <row r="77" spans="1:73" ht="12.75" customHeight="1" x14ac:dyDescent="0.2">
      <c r="A77" s="3"/>
      <c r="B77" s="5">
        <f t="shared" si="28"/>
        <v>30</v>
      </c>
      <c r="C77" s="225"/>
      <c r="D77" s="226"/>
      <c r="E77" s="22"/>
      <c r="F77" s="84"/>
      <c r="G77" s="85">
        <f t="shared" si="29"/>
        <v>0</v>
      </c>
      <c r="H77" s="84"/>
      <c r="I77" s="85">
        <f t="shared" si="30"/>
        <v>0</v>
      </c>
      <c r="J77" s="84"/>
      <c r="K77" s="85">
        <f t="shared" si="31"/>
        <v>0</v>
      </c>
      <c r="L77" s="84"/>
      <c r="M77" s="85">
        <f t="shared" si="32"/>
        <v>0</v>
      </c>
      <c r="N77" s="84"/>
      <c r="O77" s="85">
        <f t="shared" si="33"/>
        <v>0</v>
      </c>
      <c r="P77" s="84"/>
      <c r="Q77" s="85">
        <f t="shared" si="34"/>
        <v>0</v>
      </c>
      <c r="R77" s="84"/>
      <c r="S77" s="85">
        <f t="shared" si="35"/>
        <v>0</v>
      </c>
      <c r="T77" s="84"/>
      <c r="U77" s="85">
        <f t="shared" si="36"/>
        <v>0</v>
      </c>
      <c r="V77" s="84"/>
      <c r="W77" s="85">
        <f t="shared" si="37"/>
        <v>0</v>
      </c>
      <c r="X77" s="84"/>
      <c r="Y77" s="85">
        <f t="shared" si="38"/>
        <v>0</v>
      </c>
      <c r="Z77" s="84"/>
      <c r="AA77" s="85">
        <f t="shared" si="39"/>
        <v>0</v>
      </c>
      <c r="AB77" s="84"/>
      <c r="AC77" s="85">
        <f t="shared" si="40"/>
        <v>0</v>
      </c>
      <c r="AD77" s="84"/>
      <c r="AE77" s="85">
        <f t="shared" si="41"/>
        <v>0</v>
      </c>
      <c r="AF77" s="84"/>
      <c r="AG77" s="85">
        <f t="shared" si="42"/>
        <v>0</v>
      </c>
      <c r="AH77" s="84"/>
      <c r="AI77" s="85">
        <f t="shared" si="43"/>
        <v>0</v>
      </c>
      <c r="AJ77" s="84"/>
      <c r="AK77" s="85">
        <f t="shared" si="44"/>
        <v>0</v>
      </c>
      <c r="AL77" s="84"/>
      <c r="AM77" s="85">
        <f t="shared" si="45"/>
        <v>0</v>
      </c>
      <c r="AN77" s="84"/>
      <c r="AO77" s="85">
        <f t="shared" si="46"/>
        <v>0</v>
      </c>
      <c r="AP77" s="84"/>
      <c r="AQ77" s="85">
        <f t="shared" si="47"/>
        <v>0</v>
      </c>
      <c r="AR77" s="84"/>
      <c r="AS77" s="85">
        <f t="shared" si="1"/>
        <v>0</v>
      </c>
      <c r="AT77" s="5">
        <f t="shared" si="22"/>
        <v>0</v>
      </c>
      <c r="AU77" s="14">
        <f t="shared" si="2"/>
        <v>0</v>
      </c>
      <c r="AV77" s="87">
        <f t="shared" si="23"/>
        <v>0</v>
      </c>
      <c r="AW77" s="15">
        <f t="shared" si="24"/>
        <v>2</v>
      </c>
      <c r="AX77" s="5">
        <f t="shared" si="25"/>
        <v>0</v>
      </c>
      <c r="AY77" s="76"/>
      <c r="AZ77" s="220">
        <f t="shared" si="26"/>
        <v>0</v>
      </c>
      <c r="BA77" s="220">
        <f t="shared" si="27"/>
        <v>0</v>
      </c>
      <c r="BB77" s="221"/>
    </row>
    <row r="78" spans="1:73" ht="12.75" customHeight="1" x14ac:dyDescent="0.2">
      <c r="A78" s="3"/>
      <c r="B78" s="5">
        <f t="shared" si="28"/>
        <v>31</v>
      </c>
      <c r="C78" s="225"/>
      <c r="D78" s="226"/>
      <c r="E78" s="22"/>
      <c r="F78" s="84"/>
      <c r="G78" s="85">
        <f t="shared" si="29"/>
        <v>0</v>
      </c>
      <c r="H78" s="84"/>
      <c r="I78" s="85">
        <f t="shared" si="30"/>
        <v>0</v>
      </c>
      <c r="J78" s="84"/>
      <c r="K78" s="85">
        <f t="shared" si="31"/>
        <v>0</v>
      </c>
      <c r="L78" s="84"/>
      <c r="M78" s="85">
        <f t="shared" si="32"/>
        <v>0</v>
      </c>
      <c r="N78" s="84"/>
      <c r="O78" s="85">
        <f t="shared" si="33"/>
        <v>0</v>
      </c>
      <c r="P78" s="84"/>
      <c r="Q78" s="85">
        <f t="shared" si="34"/>
        <v>0</v>
      </c>
      <c r="R78" s="84"/>
      <c r="S78" s="85">
        <f t="shared" si="35"/>
        <v>0</v>
      </c>
      <c r="T78" s="84"/>
      <c r="U78" s="85">
        <f t="shared" si="36"/>
        <v>0</v>
      </c>
      <c r="V78" s="84"/>
      <c r="W78" s="85">
        <f t="shared" si="37"/>
        <v>0</v>
      </c>
      <c r="X78" s="84"/>
      <c r="Y78" s="85">
        <f t="shared" si="38"/>
        <v>0</v>
      </c>
      <c r="Z78" s="84"/>
      <c r="AA78" s="85">
        <f t="shared" si="39"/>
        <v>0</v>
      </c>
      <c r="AB78" s="84"/>
      <c r="AC78" s="85">
        <f t="shared" si="40"/>
        <v>0</v>
      </c>
      <c r="AD78" s="84"/>
      <c r="AE78" s="85">
        <f t="shared" si="41"/>
        <v>0</v>
      </c>
      <c r="AF78" s="84"/>
      <c r="AG78" s="85">
        <f t="shared" si="42"/>
        <v>0</v>
      </c>
      <c r="AH78" s="84"/>
      <c r="AI78" s="85">
        <f t="shared" si="43"/>
        <v>0</v>
      </c>
      <c r="AJ78" s="84"/>
      <c r="AK78" s="85">
        <f t="shared" si="44"/>
        <v>0</v>
      </c>
      <c r="AL78" s="84"/>
      <c r="AM78" s="85">
        <f t="shared" si="45"/>
        <v>0</v>
      </c>
      <c r="AN78" s="84"/>
      <c r="AO78" s="85">
        <f t="shared" si="46"/>
        <v>0</v>
      </c>
      <c r="AP78" s="84"/>
      <c r="AQ78" s="85">
        <f t="shared" si="47"/>
        <v>0</v>
      </c>
      <c r="AR78" s="84"/>
      <c r="AS78" s="85">
        <f t="shared" si="1"/>
        <v>0</v>
      </c>
      <c r="AT78" s="5">
        <f t="shared" si="22"/>
        <v>0</v>
      </c>
      <c r="AU78" s="14">
        <f t="shared" si="2"/>
        <v>0</v>
      </c>
      <c r="AV78" s="87">
        <f t="shared" si="23"/>
        <v>0</v>
      </c>
      <c r="AW78" s="15">
        <f t="shared" si="24"/>
        <v>2</v>
      </c>
      <c r="AX78" s="5">
        <f t="shared" si="25"/>
        <v>0</v>
      </c>
      <c r="AY78" s="76"/>
      <c r="AZ78" s="220">
        <f t="shared" si="26"/>
        <v>0</v>
      </c>
      <c r="BA78" s="220">
        <f t="shared" si="27"/>
        <v>0</v>
      </c>
      <c r="BB78" s="221"/>
    </row>
    <row r="79" spans="1:73" ht="12.75" customHeight="1" x14ac:dyDescent="0.2">
      <c r="A79" s="3"/>
      <c r="B79" s="5">
        <f t="shared" si="28"/>
        <v>32</v>
      </c>
      <c r="C79" s="225"/>
      <c r="D79" s="226"/>
      <c r="E79" s="22"/>
      <c r="F79" s="84"/>
      <c r="G79" s="85">
        <f t="shared" si="29"/>
        <v>0</v>
      </c>
      <c r="H79" s="84"/>
      <c r="I79" s="85">
        <f t="shared" si="30"/>
        <v>0</v>
      </c>
      <c r="J79" s="84"/>
      <c r="K79" s="85">
        <f t="shared" si="31"/>
        <v>0</v>
      </c>
      <c r="L79" s="84"/>
      <c r="M79" s="85">
        <f t="shared" si="32"/>
        <v>0</v>
      </c>
      <c r="N79" s="84"/>
      <c r="O79" s="85">
        <f t="shared" si="33"/>
        <v>0</v>
      </c>
      <c r="P79" s="84"/>
      <c r="Q79" s="85">
        <f t="shared" si="34"/>
        <v>0</v>
      </c>
      <c r="R79" s="84"/>
      <c r="S79" s="85">
        <f t="shared" si="35"/>
        <v>0</v>
      </c>
      <c r="T79" s="84"/>
      <c r="U79" s="85">
        <f t="shared" si="36"/>
        <v>0</v>
      </c>
      <c r="V79" s="84"/>
      <c r="W79" s="85">
        <f t="shared" si="37"/>
        <v>0</v>
      </c>
      <c r="X79" s="84"/>
      <c r="Y79" s="85">
        <f t="shared" si="38"/>
        <v>0</v>
      </c>
      <c r="Z79" s="84"/>
      <c r="AA79" s="85">
        <f t="shared" si="39"/>
        <v>0</v>
      </c>
      <c r="AB79" s="84"/>
      <c r="AC79" s="85">
        <f t="shared" si="40"/>
        <v>0</v>
      </c>
      <c r="AD79" s="84"/>
      <c r="AE79" s="85">
        <f t="shared" si="41"/>
        <v>0</v>
      </c>
      <c r="AF79" s="84"/>
      <c r="AG79" s="85">
        <f t="shared" si="42"/>
        <v>0</v>
      </c>
      <c r="AH79" s="84"/>
      <c r="AI79" s="85">
        <f t="shared" si="43"/>
        <v>0</v>
      </c>
      <c r="AJ79" s="84"/>
      <c r="AK79" s="85">
        <f t="shared" si="44"/>
        <v>0</v>
      </c>
      <c r="AL79" s="84"/>
      <c r="AM79" s="85">
        <f t="shared" si="45"/>
        <v>0</v>
      </c>
      <c r="AN79" s="84"/>
      <c r="AO79" s="85">
        <f t="shared" si="46"/>
        <v>0</v>
      </c>
      <c r="AP79" s="84"/>
      <c r="AQ79" s="85">
        <f t="shared" si="47"/>
        <v>0</v>
      </c>
      <c r="AR79" s="84"/>
      <c r="AS79" s="85">
        <f t="shared" si="1"/>
        <v>0</v>
      </c>
      <c r="AT79" s="5">
        <f t="shared" si="22"/>
        <v>0</v>
      </c>
      <c r="AU79" s="14">
        <f t="shared" si="2"/>
        <v>0</v>
      </c>
      <c r="AV79" s="87">
        <f t="shared" si="23"/>
        <v>0</v>
      </c>
      <c r="AW79" s="15">
        <f t="shared" si="24"/>
        <v>2</v>
      </c>
      <c r="AX79" s="5">
        <f t="shared" si="25"/>
        <v>0</v>
      </c>
      <c r="AY79" s="76"/>
      <c r="AZ79" s="220">
        <f t="shared" si="26"/>
        <v>0</v>
      </c>
      <c r="BA79" s="220">
        <f t="shared" si="27"/>
        <v>0</v>
      </c>
      <c r="BB79" s="221"/>
    </row>
    <row r="80" spans="1:73" ht="12.75" customHeight="1" x14ac:dyDescent="0.2">
      <c r="A80" s="3"/>
      <c r="B80" s="5">
        <f t="shared" si="28"/>
        <v>33</v>
      </c>
      <c r="C80" s="225"/>
      <c r="D80" s="226"/>
      <c r="E80" s="22"/>
      <c r="F80" s="84"/>
      <c r="G80" s="85">
        <f t="shared" si="29"/>
        <v>0</v>
      </c>
      <c r="H80" s="84"/>
      <c r="I80" s="85">
        <f t="shared" si="30"/>
        <v>0</v>
      </c>
      <c r="J80" s="84"/>
      <c r="K80" s="85">
        <f t="shared" si="31"/>
        <v>0</v>
      </c>
      <c r="L80" s="84"/>
      <c r="M80" s="85">
        <f t="shared" si="32"/>
        <v>0</v>
      </c>
      <c r="N80" s="84"/>
      <c r="O80" s="85">
        <f t="shared" si="33"/>
        <v>0</v>
      </c>
      <c r="P80" s="84"/>
      <c r="Q80" s="85">
        <f t="shared" si="34"/>
        <v>0</v>
      </c>
      <c r="R80" s="84"/>
      <c r="S80" s="85">
        <f t="shared" si="35"/>
        <v>0</v>
      </c>
      <c r="T80" s="84"/>
      <c r="U80" s="85">
        <f t="shared" si="36"/>
        <v>0</v>
      </c>
      <c r="V80" s="84"/>
      <c r="W80" s="85">
        <f t="shared" si="37"/>
        <v>0</v>
      </c>
      <c r="X80" s="84"/>
      <c r="Y80" s="85">
        <f t="shared" si="38"/>
        <v>0</v>
      </c>
      <c r="Z80" s="84"/>
      <c r="AA80" s="85">
        <f t="shared" si="39"/>
        <v>0</v>
      </c>
      <c r="AB80" s="84"/>
      <c r="AC80" s="85">
        <f t="shared" si="40"/>
        <v>0</v>
      </c>
      <c r="AD80" s="84"/>
      <c r="AE80" s="85">
        <f t="shared" si="41"/>
        <v>0</v>
      </c>
      <c r="AF80" s="84"/>
      <c r="AG80" s="85">
        <f t="shared" si="42"/>
        <v>0</v>
      </c>
      <c r="AH80" s="84"/>
      <c r="AI80" s="85">
        <f t="shared" si="43"/>
        <v>0</v>
      </c>
      <c r="AJ80" s="84"/>
      <c r="AK80" s="85">
        <f t="shared" si="44"/>
        <v>0</v>
      </c>
      <c r="AL80" s="84"/>
      <c r="AM80" s="85">
        <f t="shared" si="45"/>
        <v>0</v>
      </c>
      <c r="AN80" s="84"/>
      <c r="AO80" s="85">
        <f t="shared" si="46"/>
        <v>0</v>
      </c>
      <c r="AP80" s="84"/>
      <c r="AQ80" s="85">
        <f t="shared" si="47"/>
        <v>0</v>
      </c>
      <c r="AR80" s="84"/>
      <c r="AS80" s="85">
        <f t="shared" si="1"/>
        <v>0</v>
      </c>
      <c r="AT80" s="5">
        <f t="shared" si="22"/>
        <v>0</v>
      </c>
      <c r="AU80" s="14">
        <f t="shared" si="2"/>
        <v>0</v>
      </c>
      <c r="AV80" s="87">
        <f t="shared" si="23"/>
        <v>0</v>
      </c>
      <c r="AW80" s="15">
        <f t="shared" si="24"/>
        <v>2</v>
      </c>
      <c r="AX80" s="5">
        <f t="shared" si="25"/>
        <v>0</v>
      </c>
      <c r="AY80" s="76"/>
      <c r="AZ80" s="220">
        <f t="shared" si="26"/>
        <v>0</v>
      </c>
      <c r="BA80" s="220">
        <f t="shared" si="27"/>
        <v>0</v>
      </c>
      <c r="BB80" s="221"/>
    </row>
    <row r="81" spans="1:72" ht="12.75" customHeight="1" x14ac:dyDescent="0.2">
      <c r="A81" s="3"/>
      <c r="B81" s="5">
        <f t="shared" si="28"/>
        <v>34</v>
      </c>
      <c r="C81" s="225"/>
      <c r="D81" s="226"/>
      <c r="E81" s="22"/>
      <c r="F81" s="84"/>
      <c r="G81" s="85">
        <f t="shared" si="29"/>
        <v>0</v>
      </c>
      <c r="H81" s="84"/>
      <c r="I81" s="85">
        <f t="shared" si="30"/>
        <v>0</v>
      </c>
      <c r="J81" s="84"/>
      <c r="K81" s="85">
        <f t="shared" si="31"/>
        <v>0</v>
      </c>
      <c r="L81" s="84"/>
      <c r="M81" s="85">
        <f t="shared" si="32"/>
        <v>0</v>
      </c>
      <c r="N81" s="84"/>
      <c r="O81" s="85">
        <f t="shared" si="33"/>
        <v>0</v>
      </c>
      <c r="P81" s="84"/>
      <c r="Q81" s="85">
        <f t="shared" si="34"/>
        <v>0</v>
      </c>
      <c r="R81" s="84"/>
      <c r="S81" s="85">
        <f t="shared" si="35"/>
        <v>0</v>
      </c>
      <c r="T81" s="84"/>
      <c r="U81" s="85">
        <f t="shared" si="36"/>
        <v>0</v>
      </c>
      <c r="V81" s="84"/>
      <c r="W81" s="85">
        <f t="shared" si="37"/>
        <v>0</v>
      </c>
      <c r="X81" s="84"/>
      <c r="Y81" s="85">
        <f t="shared" si="38"/>
        <v>0</v>
      </c>
      <c r="Z81" s="84"/>
      <c r="AA81" s="85">
        <f t="shared" si="39"/>
        <v>0</v>
      </c>
      <c r="AB81" s="84"/>
      <c r="AC81" s="85">
        <f t="shared" si="40"/>
        <v>0</v>
      </c>
      <c r="AD81" s="84"/>
      <c r="AE81" s="85">
        <f t="shared" si="41"/>
        <v>0</v>
      </c>
      <c r="AF81" s="84"/>
      <c r="AG81" s="85">
        <f t="shared" si="42"/>
        <v>0</v>
      </c>
      <c r="AH81" s="84"/>
      <c r="AI81" s="85">
        <f t="shared" si="43"/>
        <v>0</v>
      </c>
      <c r="AJ81" s="84"/>
      <c r="AK81" s="85">
        <f t="shared" si="44"/>
        <v>0</v>
      </c>
      <c r="AL81" s="84"/>
      <c r="AM81" s="85">
        <f t="shared" si="45"/>
        <v>0</v>
      </c>
      <c r="AN81" s="84"/>
      <c r="AO81" s="85">
        <f t="shared" si="46"/>
        <v>0</v>
      </c>
      <c r="AP81" s="84"/>
      <c r="AQ81" s="85">
        <f t="shared" si="47"/>
        <v>0</v>
      </c>
      <c r="AR81" s="84"/>
      <c r="AS81" s="85">
        <f t="shared" si="1"/>
        <v>0</v>
      </c>
      <c r="AT81" s="5">
        <f t="shared" si="22"/>
        <v>0</v>
      </c>
      <c r="AU81" s="14">
        <f t="shared" si="2"/>
        <v>0</v>
      </c>
      <c r="AV81" s="87">
        <f t="shared" si="23"/>
        <v>0</v>
      </c>
      <c r="AW81" s="15">
        <f t="shared" si="24"/>
        <v>2</v>
      </c>
      <c r="AX81" s="5">
        <f t="shared" si="25"/>
        <v>0</v>
      </c>
      <c r="AY81" s="76"/>
      <c r="AZ81" s="220">
        <f t="shared" si="26"/>
        <v>0</v>
      </c>
      <c r="BA81" s="220">
        <f t="shared" si="27"/>
        <v>0</v>
      </c>
      <c r="BB81" s="221"/>
      <c r="BS81" s="108" t="s">
        <v>8</v>
      </c>
      <c r="BT81" s="108" t="s">
        <v>34</v>
      </c>
    </row>
    <row r="82" spans="1:72" ht="12.75" customHeight="1" x14ac:dyDescent="0.2">
      <c r="A82" s="3"/>
      <c r="B82" s="5">
        <f t="shared" si="28"/>
        <v>35</v>
      </c>
      <c r="C82" s="225"/>
      <c r="D82" s="226"/>
      <c r="E82" s="22"/>
      <c r="F82" s="84"/>
      <c r="G82" s="85">
        <f t="shared" si="29"/>
        <v>0</v>
      </c>
      <c r="H82" s="84"/>
      <c r="I82" s="85">
        <f t="shared" si="30"/>
        <v>0</v>
      </c>
      <c r="J82" s="84"/>
      <c r="K82" s="85">
        <f t="shared" si="31"/>
        <v>0</v>
      </c>
      <c r="L82" s="84"/>
      <c r="M82" s="85">
        <f t="shared" si="32"/>
        <v>0</v>
      </c>
      <c r="N82" s="84"/>
      <c r="O82" s="85">
        <f t="shared" si="33"/>
        <v>0</v>
      </c>
      <c r="P82" s="84"/>
      <c r="Q82" s="85">
        <f t="shared" si="34"/>
        <v>0</v>
      </c>
      <c r="R82" s="84"/>
      <c r="S82" s="85">
        <f t="shared" si="35"/>
        <v>0</v>
      </c>
      <c r="T82" s="84"/>
      <c r="U82" s="85">
        <f t="shared" si="36"/>
        <v>0</v>
      </c>
      <c r="V82" s="84"/>
      <c r="W82" s="85">
        <f t="shared" si="37"/>
        <v>0</v>
      </c>
      <c r="X82" s="84"/>
      <c r="Y82" s="85">
        <f t="shared" si="38"/>
        <v>0</v>
      </c>
      <c r="Z82" s="84"/>
      <c r="AA82" s="85">
        <f t="shared" si="39"/>
        <v>0</v>
      </c>
      <c r="AB82" s="84"/>
      <c r="AC82" s="85">
        <f t="shared" si="40"/>
        <v>0</v>
      </c>
      <c r="AD82" s="84"/>
      <c r="AE82" s="85">
        <f t="shared" si="41"/>
        <v>0</v>
      </c>
      <c r="AF82" s="84"/>
      <c r="AG82" s="85">
        <f t="shared" si="42"/>
        <v>0</v>
      </c>
      <c r="AH82" s="84"/>
      <c r="AI82" s="85">
        <f t="shared" si="43"/>
        <v>0</v>
      </c>
      <c r="AJ82" s="84"/>
      <c r="AK82" s="85">
        <f t="shared" si="44"/>
        <v>0</v>
      </c>
      <c r="AL82" s="84"/>
      <c r="AM82" s="85">
        <f t="shared" si="45"/>
        <v>0</v>
      </c>
      <c r="AN82" s="84"/>
      <c r="AO82" s="85">
        <f t="shared" si="46"/>
        <v>0</v>
      </c>
      <c r="AP82" s="84"/>
      <c r="AQ82" s="85">
        <f t="shared" si="47"/>
        <v>0</v>
      </c>
      <c r="AR82" s="84"/>
      <c r="AS82" s="85">
        <f t="shared" si="1"/>
        <v>0</v>
      </c>
      <c r="AT82" s="5">
        <f t="shared" si="22"/>
        <v>0</v>
      </c>
      <c r="AU82" s="14">
        <f t="shared" si="2"/>
        <v>0</v>
      </c>
      <c r="AV82" s="87">
        <f t="shared" si="23"/>
        <v>0</v>
      </c>
      <c r="AW82" s="15">
        <f t="shared" si="24"/>
        <v>2</v>
      </c>
      <c r="AX82" s="5">
        <f t="shared" si="25"/>
        <v>0</v>
      </c>
      <c r="AY82" s="76"/>
      <c r="AZ82" s="220">
        <f t="shared" si="26"/>
        <v>0</v>
      </c>
      <c r="BA82" s="220">
        <f t="shared" si="27"/>
        <v>0</v>
      </c>
      <c r="BB82" s="221"/>
      <c r="BS82" s="109">
        <v>1</v>
      </c>
      <c r="BT82" s="110" t="s">
        <v>64</v>
      </c>
    </row>
    <row r="83" spans="1:72" ht="12.75" customHeight="1" x14ac:dyDescent="0.2">
      <c r="A83" s="3"/>
      <c r="B83" s="5">
        <f t="shared" si="28"/>
        <v>36</v>
      </c>
      <c r="C83" s="225"/>
      <c r="D83" s="226"/>
      <c r="E83" s="22"/>
      <c r="F83" s="84"/>
      <c r="G83" s="85">
        <f t="shared" si="29"/>
        <v>0</v>
      </c>
      <c r="H83" s="84"/>
      <c r="I83" s="85">
        <f t="shared" si="30"/>
        <v>0</v>
      </c>
      <c r="J83" s="84"/>
      <c r="K83" s="85">
        <f t="shared" si="31"/>
        <v>0</v>
      </c>
      <c r="L83" s="84"/>
      <c r="M83" s="85">
        <f t="shared" si="32"/>
        <v>0</v>
      </c>
      <c r="N83" s="84"/>
      <c r="O83" s="85">
        <f t="shared" si="33"/>
        <v>0</v>
      </c>
      <c r="P83" s="84"/>
      <c r="Q83" s="85">
        <f t="shared" si="34"/>
        <v>0</v>
      </c>
      <c r="R83" s="84"/>
      <c r="S83" s="85">
        <f t="shared" si="35"/>
        <v>0</v>
      </c>
      <c r="T83" s="84"/>
      <c r="U83" s="85">
        <f t="shared" si="36"/>
        <v>0</v>
      </c>
      <c r="V83" s="84"/>
      <c r="W83" s="85">
        <f t="shared" si="37"/>
        <v>0</v>
      </c>
      <c r="X83" s="84"/>
      <c r="Y83" s="85">
        <f t="shared" si="38"/>
        <v>0</v>
      </c>
      <c r="Z83" s="84"/>
      <c r="AA83" s="85">
        <f t="shared" si="39"/>
        <v>0</v>
      </c>
      <c r="AB83" s="84"/>
      <c r="AC83" s="85">
        <f t="shared" si="40"/>
        <v>0</v>
      </c>
      <c r="AD83" s="84"/>
      <c r="AE83" s="85">
        <f t="shared" si="41"/>
        <v>0</v>
      </c>
      <c r="AF83" s="84"/>
      <c r="AG83" s="85">
        <f t="shared" si="42"/>
        <v>0</v>
      </c>
      <c r="AH83" s="84"/>
      <c r="AI83" s="85">
        <f t="shared" si="43"/>
        <v>0</v>
      </c>
      <c r="AJ83" s="84"/>
      <c r="AK83" s="85">
        <f t="shared" si="44"/>
        <v>0</v>
      </c>
      <c r="AL83" s="84"/>
      <c r="AM83" s="85">
        <f t="shared" si="45"/>
        <v>0</v>
      </c>
      <c r="AN83" s="84"/>
      <c r="AO83" s="85">
        <f t="shared" si="46"/>
        <v>0</v>
      </c>
      <c r="AP83" s="84"/>
      <c r="AQ83" s="85">
        <f t="shared" si="47"/>
        <v>0</v>
      </c>
      <c r="AR83" s="84"/>
      <c r="AS83" s="85">
        <f t="shared" si="1"/>
        <v>0</v>
      </c>
      <c r="AT83" s="5">
        <f t="shared" si="22"/>
        <v>0</v>
      </c>
      <c r="AU83" s="14">
        <f t="shared" si="2"/>
        <v>0</v>
      </c>
      <c r="AV83" s="87">
        <f t="shared" si="23"/>
        <v>0</v>
      </c>
      <c r="AW83" s="15">
        <f t="shared" si="24"/>
        <v>2</v>
      </c>
      <c r="AX83" s="5">
        <f t="shared" si="25"/>
        <v>0</v>
      </c>
      <c r="AY83" s="76"/>
      <c r="AZ83" s="220">
        <f t="shared" si="26"/>
        <v>0</v>
      </c>
      <c r="BA83" s="220">
        <f t="shared" si="27"/>
        <v>0</v>
      </c>
      <c r="BB83" s="221"/>
      <c r="BH83" s="294" t="s">
        <v>89</v>
      </c>
      <c r="BI83" s="294" t="s">
        <v>90</v>
      </c>
      <c r="BJ83" s="294" t="s">
        <v>91</v>
      </c>
      <c r="BS83" s="109">
        <f>BS82+1</f>
        <v>2</v>
      </c>
      <c r="BT83" s="110" t="s">
        <v>40</v>
      </c>
    </row>
    <row r="84" spans="1:72" ht="12.75" customHeight="1" x14ac:dyDescent="0.2">
      <c r="A84" s="3"/>
      <c r="B84" s="5">
        <f t="shared" si="28"/>
        <v>37</v>
      </c>
      <c r="C84" s="225"/>
      <c r="D84" s="226"/>
      <c r="E84" s="22"/>
      <c r="F84" s="84"/>
      <c r="G84" s="85">
        <f t="shared" si="29"/>
        <v>0</v>
      </c>
      <c r="H84" s="84"/>
      <c r="I84" s="85">
        <f t="shared" si="30"/>
        <v>0</v>
      </c>
      <c r="J84" s="84"/>
      <c r="K84" s="85">
        <f t="shared" si="31"/>
        <v>0</v>
      </c>
      <c r="L84" s="84"/>
      <c r="M84" s="85">
        <f t="shared" si="32"/>
        <v>0</v>
      </c>
      <c r="N84" s="84"/>
      <c r="O84" s="85">
        <f t="shared" si="33"/>
        <v>0</v>
      </c>
      <c r="P84" s="84"/>
      <c r="Q84" s="85">
        <f t="shared" si="34"/>
        <v>0</v>
      </c>
      <c r="R84" s="84"/>
      <c r="S84" s="85">
        <f t="shared" si="35"/>
        <v>0</v>
      </c>
      <c r="T84" s="84"/>
      <c r="U84" s="85">
        <f t="shared" si="36"/>
        <v>0</v>
      </c>
      <c r="V84" s="84"/>
      <c r="W84" s="85">
        <f t="shared" si="37"/>
        <v>0</v>
      </c>
      <c r="X84" s="84"/>
      <c r="Y84" s="85">
        <f t="shared" si="38"/>
        <v>0</v>
      </c>
      <c r="Z84" s="84"/>
      <c r="AA84" s="85">
        <f t="shared" si="39"/>
        <v>0</v>
      </c>
      <c r="AB84" s="84"/>
      <c r="AC84" s="85">
        <f t="shared" si="40"/>
        <v>0</v>
      </c>
      <c r="AD84" s="84"/>
      <c r="AE84" s="85">
        <f t="shared" si="41"/>
        <v>0</v>
      </c>
      <c r="AF84" s="84"/>
      <c r="AG84" s="85">
        <f t="shared" si="42"/>
        <v>0</v>
      </c>
      <c r="AH84" s="84"/>
      <c r="AI84" s="85">
        <f t="shared" si="43"/>
        <v>0</v>
      </c>
      <c r="AJ84" s="84"/>
      <c r="AK84" s="85">
        <f t="shared" si="44"/>
        <v>0</v>
      </c>
      <c r="AL84" s="84"/>
      <c r="AM84" s="85">
        <f t="shared" si="45"/>
        <v>0</v>
      </c>
      <c r="AN84" s="84"/>
      <c r="AO84" s="85">
        <f t="shared" si="46"/>
        <v>0</v>
      </c>
      <c r="AP84" s="84"/>
      <c r="AQ84" s="85">
        <f t="shared" si="47"/>
        <v>0</v>
      </c>
      <c r="AR84" s="84"/>
      <c r="AS84" s="85">
        <f t="shared" si="1"/>
        <v>0</v>
      </c>
      <c r="AT84" s="5">
        <f t="shared" si="22"/>
        <v>0</v>
      </c>
      <c r="AU84" s="14">
        <f t="shared" si="2"/>
        <v>0</v>
      </c>
      <c r="AV84" s="87">
        <f t="shared" si="23"/>
        <v>0</v>
      </c>
      <c r="AW84" s="15">
        <f t="shared" si="24"/>
        <v>2</v>
      </c>
      <c r="AX84" s="5">
        <f t="shared" si="25"/>
        <v>0</v>
      </c>
      <c r="AY84" s="76"/>
      <c r="AZ84" s="220">
        <f t="shared" si="26"/>
        <v>0</v>
      </c>
      <c r="BA84" s="220">
        <f t="shared" si="27"/>
        <v>0</v>
      </c>
      <c r="BB84" s="221"/>
      <c r="BH84" s="295"/>
      <c r="BI84" s="295"/>
      <c r="BJ84" s="295"/>
      <c r="BS84" s="109">
        <f>BS83+1</f>
        <v>3</v>
      </c>
      <c r="BT84" s="110" t="s">
        <v>41</v>
      </c>
    </row>
    <row r="85" spans="1:72" ht="12.75" customHeight="1" x14ac:dyDescent="0.2">
      <c r="A85" s="3"/>
      <c r="B85" s="5">
        <f t="shared" si="28"/>
        <v>38</v>
      </c>
      <c r="C85" s="225"/>
      <c r="D85" s="226"/>
      <c r="E85" s="22"/>
      <c r="F85" s="84"/>
      <c r="G85" s="85">
        <f t="shared" si="29"/>
        <v>0</v>
      </c>
      <c r="H85" s="84"/>
      <c r="I85" s="85">
        <f t="shared" si="30"/>
        <v>0</v>
      </c>
      <c r="J85" s="84"/>
      <c r="K85" s="85">
        <f t="shared" si="31"/>
        <v>0</v>
      </c>
      <c r="L85" s="84"/>
      <c r="M85" s="85">
        <f t="shared" si="32"/>
        <v>0</v>
      </c>
      <c r="N85" s="84"/>
      <c r="O85" s="85">
        <f t="shared" si="33"/>
        <v>0</v>
      </c>
      <c r="P85" s="84"/>
      <c r="Q85" s="85">
        <f t="shared" si="34"/>
        <v>0</v>
      </c>
      <c r="R85" s="84"/>
      <c r="S85" s="85">
        <f t="shared" si="35"/>
        <v>0</v>
      </c>
      <c r="T85" s="84"/>
      <c r="U85" s="85">
        <f t="shared" si="36"/>
        <v>0</v>
      </c>
      <c r="V85" s="84"/>
      <c r="W85" s="85">
        <f t="shared" si="37"/>
        <v>0</v>
      </c>
      <c r="X85" s="84"/>
      <c r="Y85" s="85">
        <f t="shared" si="38"/>
        <v>0</v>
      </c>
      <c r="Z85" s="84"/>
      <c r="AA85" s="85">
        <f t="shared" si="39"/>
        <v>0</v>
      </c>
      <c r="AB85" s="84"/>
      <c r="AC85" s="85">
        <f t="shared" si="40"/>
        <v>0</v>
      </c>
      <c r="AD85" s="84"/>
      <c r="AE85" s="85">
        <f t="shared" si="41"/>
        <v>0</v>
      </c>
      <c r="AF85" s="84"/>
      <c r="AG85" s="85">
        <f t="shared" si="42"/>
        <v>0</v>
      </c>
      <c r="AH85" s="84"/>
      <c r="AI85" s="85">
        <f t="shared" si="43"/>
        <v>0</v>
      </c>
      <c r="AJ85" s="84"/>
      <c r="AK85" s="85">
        <f t="shared" si="44"/>
        <v>0</v>
      </c>
      <c r="AL85" s="84"/>
      <c r="AM85" s="85">
        <f t="shared" si="45"/>
        <v>0</v>
      </c>
      <c r="AN85" s="84"/>
      <c r="AO85" s="85">
        <f t="shared" si="46"/>
        <v>0</v>
      </c>
      <c r="AP85" s="84"/>
      <c r="AQ85" s="85">
        <f t="shared" si="47"/>
        <v>0</v>
      </c>
      <c r="AR85" s="84"/>
      <c r="AS85" s="85">
        <f t="shared" si="1"/>
        <v>0</v>
      </c>
      <c r="AT85" s="5">
        <f t="shared" si="22"/>
        <v>0</v>
      </c>
      <c r="AU85" s="14">
        <f t="shared" si="2"/>
        <v>0</v>
      </c>
      <c r="AV85" s="87">
        <f t="shared" si="23"/>
        <v>0</v>
      </c>
      <c r="AW85" s="15">
        <f t="shared" si="24"/>
        <v>2</v>
      </c>
      <c r="AX85" s="5">
        <f t="shared" si="25"/>
        <v>0</v>
      </c>
      <c r="AY85" s="76"/>
      <c r="AZ85" s="220">
        <f t="shared" si="26"/>
        <v>0</v>
      </c>
      <c r="BA85" s="220">
        <f t="shared" si="27"/>
        <v>0</v>
      </c>
      <c r="BB85" s="221"/>
      <c r="BH85" s="295"/>
      <c r="BI85" s="295"/>
      <c r="BJ85" s="295"/>
      <c r="BS85" s="109">
        <f>BS84+1</f>
        <v>4</v>
      </c>
      <c r="BT85" s="110" t="s">
        <v>39</v>
      </c>
    </row>
    <row r="86" spans="1:72" ht="12.75" customHeight="1" x14ac:dyDescent="0.2">
      <c r="A86" s="3"/>
      <c r="B86" s="5">
        <f t="shared" si="28"/>
        <v>39</v>
      </c>
      <c r="C86" s="225"/>
      <c r="D86" s="226"/>
      <c r="E86" s="22"/>
      <c r="F86" s="84"/>
      <c r="G86" s="85">
        <f t="shared" si="29"/>
        <v>0</v>
      </c>
      <c r="H86" s="84"/>
      <c r="I86" s="85">
        <f t="shared" si="30"/>
        <v>0</v>
      </c>
      <c r="J86" s="84"/>
      <c r="K86" s="85">
        <f t="shared" si="31"/>
        <v>0</v>
      </c>
      <c r="L86" s="84"/>
      <c r="M86" s="85">
        <f t="shared" si="32"/>
        <v>0</v>
      </c>
      <c r="N86" s="84"/>
      <c r="O86" s="85">
        <f t="shared" si="33"/>
        <v>0</v>
      </c>
      <c r="P86" s="84"/>
      <c r="Q86" s="85">
        <f t="shared" si="34"/>
        <v>0</v>
      </c>
      <c r="R86" s="84"/>
      <c r="S86" s="85">
        <f t="shared" si="35"/>
        <v>0</v>
      </c>
      <c r="T86" s="84"/>
      <c r="U86" s="85">
        <f t="shared" si="36"/>
        <v>0</v>
      </c>
      <c r="V86" s="84"/>
      <c r="W86" s="85">
        <f t="shared" si="37"/>
        <v>0</v>
      </c>
      <c r="X86" s="84"/>
      <c r="Y86" s="85">
        <f t="shared" si="38"/>
        <v>0</v>
      </c>
      <c r="Z86" s="84"/>
      <c r="AA86" s="85">
        <f t="shared" si="39"/>
        <v>0</v>
      </c>
      <c r="AB86" s="84"/>
      <c r="AC86" s="85">
        <f t="shared" si="40"/>
        <v>0</v>
      </c>
      <c r="AD86" s="84"/>
      <c r="AE86" s="85">
        <f t="shared" si="41"/>
        <v>0</v>
      </c>
      <c r="AF86" s="84"/>
      <c r="AG86" s="85">
        <f t="shared" si="42"/>
        <v>0</v>
      </c>
      <c r="AH86" s="84"/>
      <c r="AI86" s="85">
        <f t="shared" si="43"/>
        <v>0</v>
      </c>
      <c r="AJ86" s="84"/>
      <c r="AK86" s="85">
        <f t="shared" si="44"/>
        <v>0</v>
      </c>
      <c r="AL86" s="84"/>
      <c r="AM86" s="85">
        <f t="shared" si="45"/>
        <v>0</v>
      </c>
      <c r="AN86" s="84"/>
      <c r="AO86" s="85">
        <f t="shared" si="46"/>
        <v>0</v>
      </c>
      <c r="AP86" s="84"/>
      <c r="AQ86" s="85">
        <f t="shared" si="47"/>
        <v>0</v>
      </c>
      <c r="AR86" s="84"/>
      <c r="AS86" s="85">
        <f t="shared" si="1"/>
        <v>0</v>
      </c>
      <c r="AT86" s="5">
        <f t="shared" si="22"/>
        <v>0</v>
      </c>
      <c r="AU86" s="14">
        <f t="shared" si="2"/>
        <v>0</v>
      </c>
      <c r="AV86" s="87">
        <f t="shared" si="23"/>
        <v>0</v>
      </c>
      <c r="AW86" s="15">
        <f t="shared" si="24"/>
        <v>2</v>
      </c>
      <c r="AX86" s="5">
        <f t="shared" si="25"/>
        <v>0</v>
      </c>
      <c r="AY86" s="76"/>
      <c r="AZ86" s="220">
        <f t="shared" si="26"/>
        <v>0</v>
      </c>
      <c r="BA86" s="220">
        <f t="shared" si="27"/>
        <v>0</v>
      </c>
      <c r="BB86" s="221"/>
      <c r="BH86" s="296"/>
      <c r="BI86" s="296"/>
      <c r="BJ86" s="296"/>
      <c r="BS86" s="109">
        <f>BS85+1</f>
        <v>5</v>
      </c>
      <c r="BT86" s="110" t="s">
        <v>65</v>
      </c>
    </row>
    <row r="87" spans="1:72" ht="12.75" customHeight="1" x14ac:dyDescent="0.2">
      <c r="A87" s="3"/>
      <c r="B87" s="5">
        <f t="shared" si="28"/>
        <v>40</v>
      </c>
      <c r="C87" s="225"/>
      <c r="D87" s="226"/>
      <c r="E87" s="22"/>
      <c r="F87" s="84"/>
      <c r="G87" s="85">
        <f t="shared" si="29"/>
        <v>0</v>
      </c>
      <c r="H87" s="84"/>
      <c r="I87" s="85">
        <f t="shared" si="30"/>
        <v>0</v>
      </c>
      <c r="J87" s="84"/>
      <c r="K87" s="85">
        <f t="shared" si="31"/>
        <v>0</v>
      </c>
      <c r="L87" s="84"/>
      <c r="M87" s="85">
        <f t="shared" si="32"/>
        <v>0</v>
      </c>
      <c r="N87" s="84"/>
      <c r="O87" s="85">
        <f t="shared" si="33"/>
        <v>0</v>
      </c>
      <c r="P87" s="84"/>
      <c r="Q87" s="85">
        <f t="shared" si="34"/>
        <v>0</v>
      </c>
      <c r="R87" s="84"/>
      <c r="S87" s="85">
        <f t="shared" si="35"/>
        <v>0</v>
      </c>
      <c r="T87" s="84"/>
      <c r="U87" s="85">
        <f t="shared" si="36"/>
        <v>0</v>
      </c>
      <c r="V87" s="84"/>
      <c r="W87" s="85">
        <f t="shared" si="37"/>
        <v>0</v>
      </c>
      <c r="X87" s="84"/>
      <c r="Y87" s="85">
        <f t="shared" si="38"/>
        <v>0</v>
      </c>
      <c r="Z87" s="84"/>
      <c r="AA87" s="85">
        <f t="shared" si="39"/>
        <v>0</v>
      </c>
      <c r="AB87" s="84"/>
      <c r="AC87" s="85">
        <f t="shared" si="40"/>
        <v>0</v>
      </c>
      <c r="AD87" s="84"/>
      <c r="AE87" s="85">
        <f t="shared" si="41"/>
        <v>0</v>
      </c>
      <c r="AF87" s="84"/>
      <c r="AG87" s="85">
        <f t="shared" si="42"/>
        <v>0</v>
      </c>
      <c r="AH87" s="84"/>
      <c r="AI87" s="85">
        <f t="shared" si="43"/>
        <v>0</v>
      </c>
      <c r="AJ87" s="84"/>
      <c r="AK87" s="85">
        <f t="shared" si="44"/>
        <v>0</v>
      </c>
      <c r="AL87" s="84"/>
      <c r="AM87" s="85">
        <f t="shared" si="45"/>
        <v>0</v>
      </c>
      <c r="AN87" s="84"/>
      <c r="AO87" s="85">
        <f t="shared" si="46"/>
        <v>0</v>
      </c>
      <c r="AP87" s="84"/>
      <c r="AQ87" s="85">
        <f t="shared" si="47"/>
        <v>0</v>
      </c>
      <c r="AR87" s="84"/>
      <c r="AS87" s="85">
        <f t="shared" si="1"/>
        <v>0</v>
      </c>
      <c r="AT87" s="5">
        <f t="shared" si="22"/>
        <v>0</v>
      </c>
      <c r="AU87" s="14">
        <f t="shared" si="2"/>
        <v>0</v>
      </c>
      <c r="AV87" s="87">
        <f t="shared" si="23"/>
        <v>0</v>
      </c>
      <c r="AW87" s="15">
        <f t="shared" si="24"/>
        <v>2</v>
      </c>
      <c r="AX87" s="5">
        <f t="shared" si="25"/>
        <v>0</v>
      </c>
      <c r="AY87" s="76"/>
      <c r="AZ87" s="220">
        <f t="shared" si="26"/>
        <v>0</v>
      </c>
      <c r="BA87" s="220">
        <f t="shared" si="27"/>
        <v>0</v>
      </c>
      <c r="BB87" s="221"/>
      <c r="BH87" s="5">
        <f>IF(AU48:AU94&lt;"49",COUNTIF($AX$48:$AX$94,"INICIAL"))</f>
        <v>0</v>
      </c>
      <c r="BI87" s="5">
        <f>COUNTIF($AX$48:$AX$94,"INTERMEDIO")</f>
        <v>0</v>
      </c>
      <c r="BJ87" s="5">
        <f>COUNTIF($AX$48:$AX$94,"AVANZADO")</f>
        <v>0</v>
      </c>
      <c r="BS87" s="109">
        <f>BS86+1</f>
        <v>6</v>
      </c>
      <c r="BT87" s="111" t="s">
        <v>42</v>
      </c>
    </row>
    <row r="88" spans="1:72" ht="12.75" customHeight="1" x14ac:dyDescent="0.2">
      <c r="A88" s="3"/>
      <c r="B88" s="5">
        <f t="shared" si="28"/>
        <v>41</v>
      </c>
      <c r="C88" s="225"/>
      <c r="D88" s="226"/>
      <c r="E88" s="22"/>
      <c r="F88" s="84"/>
      <c r="G88" s="85">
        <f t="shared" si="29"/>
        <v>0</v>
      </c>
      <c r="H88" s="84"/>
      <c r="I88" s="85">
        <f t="shared" si="30"/>
        <v>0</v>
      </c>
      <c r="J88" s="84"/>
      <c r="K88" s="85">
        <f t="shared" si="31"/>
        <v>0</v>
      </c>
      <c r="L88" s="84"/>
      <c r="M88" s="85">
        <f t="shared" si="32"/>
        <v>0</v>
      </c>
      <c r="N88" s="84"/>
      <c r="O88" s="85">
        <f t="shared" si="33"/>
        <v>0</v>
      </c>
      <c r="P88" s="84"/>
      <c r="Q88" s="85">
        <f t="shared" si="34"/>
        <v>0</v>
      </c>
      <c r="R88" s="84"/>
      <c r="S88" s="85">
        <f t="shared" si="35"/>
        <v>0</v>
      </c>
      <c r="T88" s="84"/>
      <c r="U88" s="85">
        <f t="shared" si="36"/>
        <v>0</v>
      </c>
      <c r="V88" s="84"/>
      <c r="W88" s="85">
        <f t="shared" si="37"/>
        <v>0</v>
      </c>
      <c r="X88" s="84"/>
      <c r="Y88" s="85">
        <f t="shared" si="38"/>
        <v>0</v>
      </c>
      <c r="Z88" s="84"/>
      <c r="AA88" s="85">
        <f t="shared" si="39"/>
        <v>0</v>
      </c>
      <c r="AB88" s="84"/>
      <c r="AC88" s="85">
        <f t="shared" si="40"/>
        <v>0</v>
      </c>
      <c r="AD88" s="84"/>
      <c r="AE88" s="85">
        <f t="shared" si="41"/>
        <v>0</v>
      </c>
      <c r="AF88" s="84"/>
      <c r="AG88" s="85">
        <f t="shared" si="42"/>
        <v>0</v>
      </c>
      <c r="AH88" s="84"/>
      <c r="AI88" s="85">
        <f t="shared" si="43"/>
        <v>0</v>
      </c>
      <c r="AJ88" s="84"/>
      <c r="AK88" s="85">
        <f t="shared" si="44"/>
        <v>0</v>
      </c>
      <c r="AL88" s="84"/>
      <c r="AM88" s="85">
        <f t="shared" si="45"/>
        <v>0</v>
      </c>
      <c r="AN88" s="84"/>
      <c r="AO88" s="85">
        <f t="shared" si="46"/>
        <v>0</v>
      </c>
      <c r="AP88" s="84"/>
      <c r="AQ88" s="85">
        <f t="shared" si="47"/>
        <v>0</v>
      </c>
      <c r="AR88" s="84"/>
      <c r="AS88" s="85">
        <f t="shared" si="1"/>
        <v>0</v>
      </c>
      <c r="AT88" s="5">
        <f t="shared" si="22"/>
        <v>0</v>
      </c>
      <c r="AU88" s="14">
        <f t="shared" si="2"/>
        <v>0</v>
      </c>
      <c r="AV88" s="87">
        <f t="shared" si="23"/>
        <v>0</v>
      </c>
      <c r="AW88" s="15">
        <f t="shared" si="24"/>
        <v>2</v>
      </c>
      <c r="AX88" s="5">
        <f t="shared" si="25"/>
        <v>0</v>
      </c>
      <c r="AY88" s="76"/>
      <c r="AZ88" s="220">
        <f t="shared" si="26"/>
        <v>0</v>
      </c>
      <c r="BA88" s="220">
        <f t="shared" si="27"/>
        <v>0</v>
      </c>
      <c r="BB88" s="221"/>
      <c r="BH88" s="112" t="e">
        <f>BH87*1/$F$11</f>
        <v>#DIV/0!</v>
      </c>
      <c r="BI88" s="112" t="e">
        <f>BI87*1/$F$11</f>
        <v>#DIV/0!</v>
      </c>
      <c r="BJ88" s="112" t="e">
        <f>BJ87*1/$F$11</f>
        <v>#DIV/0!</v>
      </c>
    </row>
    <row r="89" spans="1:72" ht="12.75" customHeight="1" x14ac:dyDescent="0.2">
      <c r="A89" s="3"/>
      <c r="B89" s="5">
        <f t="shared" si="28"/>
        <v>42</v>
      </c>
      <c r="C89" s="225"/>
      <c r="D89" s="226"/>
      <c r="E89" s="22"/>
      <c r="F89" s="84"/>
      <c r="G89" s="85">
        <f t="shared" si="29"/>
        <v>0</v>
      </c>
      <c r="H89" s="84"/>
      <c r="I89" s="85">
        <f t="shared" si="30"/>
        <v>0</v>
      </c>
      <c r="J89" s="84"/>
      <c r="K89" s="85">
        <f t="shared" si="31"/>
        <v>0</v>
      </c>
      <c r="L89" s="84"/>
      <c r="M89" s="85">
        <f t="shared" si="32"/>
        <v>0</v>
      </c>
      <c r="N89" s="84"/>
      <c r="O89" s="85">
        <f t="shared" si="33"/>
        <v>0</v>
      </c>
      <c r="P89" s="84"/>
      <c r="Q89" s="85">
        <f t="shared" si="34"/>
        <v>0</v>
      </c>
      <c r="R89" s="84"/>
      <c r="S89" s="85">
        <f t="shared" si="35"/>
        <v>0</v>
      </c>
      <c r="T89" s="84"/>
      <c r="U89" s="85">
        <f t="shared" si="36"/>
        <v>0</v>
      </c>
      <c r="V89" s="84"/>
      <c r="W89" s="85">
        <f t="shared" si="37"/>
        <v>0</v>
      </c>
      <c r="X89" s="84"/>
      <c r="Y89" s="85">
        <f t="shared" si="38"/>
        <v>0</v>
      </c>
      <c r="Z89" s="84"/>
      <c r="AA89" s="85">
        <f t="shared" si="39"/>
        <v>0</v>
      </c>
      <c r="AB89" s="84"/>
      <c r="AC89" s="85">
        <f t="shared" si="40"/>
        <v>0</v>
      </c>
      <c r="AD89" s="84"/>
      <c r="AE89" s="85">
        <f t="shared" si="41"/>
        <v>0</v>
      </c>
      <c r="AF89" s="84"/>
      <c r="AG89" s="85">
        <f t="shared" si="42"/>
        <v>0</v>
      </c>
      <c r="AH89" s="84"/>
      <c r="AI89" s="85">
        <f t="shared" si="43"/>
        <v>0</v>
      </c>
      <c r="AJ89" s="84"/>
      <c r="AK89" s="85">
        <f t="shared" si="44"/>
        <v>0</v>
      </c>
      <c r="AL89" s="84"/>
      <c r="AM89" s="85">
        <f t="shared" si="45"/>
        <v>0</v>
      </c>
      <c r="AN89" s="84"/>
      <c r="AO89" s="85">
        <f t="shared" si="46"/>
        <v>0</v>
      </c>
      <c r="AP89" s="84"/>
      <c r="AQ89" s="85">
        <f t="shared" si="47"/>
        <v>0</v>
      </c>
      <c r="AR89" s="84"/>
      <c r="AS89" s="85">
        <f t="shared" si="1"/>
        <v>0</v>
      </c>
      <c r="AT89" s="5">
        <f t="shared" si="22"/>
        <v>0</v>
      </c>
      <c r="AU89" s="14">
        <f t="shared" si="2"/>
        <v>0</v>
      </c>
      <c r="AV89" s="87">
        <f t="shared" si="23"/>
        <v>0</v>
      </c>
      <c r="AW89" s="15">
        <f t="shared" si="24"/>
        <v>2</v>
      </c>
      <c r="AX89" s="5">
        <f t="shared" si="25"/>
        <v>0</v>
      </c>
      <c r="AY89" s="76"/>
      <c r="AZ89" s="220">
        <f t="shared" si="26"/>
        <v>0</v>
      </c>
      <c r="BA89" s="220">
        <f t="shared" si="27"/>
        <v>0</v>
      </c>
      <c r="BB89" s="221"/>
    </row>
    <row r="90" spans="1:72" ht="12.75" customHeight="1" x14ac:dyDescent="0.2">
      <c r="A90" s="3"/>
      <c r="B90" s="5">
        <f t="shared" si="28"/>
        <v>43</v>
      </c>
      <c r="C90" s="225"/>
      <c r="D90" s="226"/>
      <c r="E90" s="22"/>
      <c r="F90" s="84"/>
      <c r="G90" s="85">
        <f t="shared" si="29"/>
        <v>0</v>
      </c>
      <c r="H90" s="84"/>
      <c r="I90" s="85">
        <f t="shared" si="30"/>
        <v>0</v>
      </c>
      <c r="J90" s="84"/>
      <c r="K90" s="85">
        <f t="shared" si="31"/>
        <v>0</v>
      </c>
      <c r="L90" s="84"/>
      <c r="M90" s="85">
        <f t="shared" si="32"/>
        <v>0</v>
      </c>
      <c r="N90" s="84"/>
      <c r="O90" s="85">
        <f t="shared" si="33"/>
        <v>0</v>
      </c>
      <c r="P90" s="84"/>
      <c r="Q90" s="85">
        <f t="shared" si="34"/>
        <v>0</v>
      </c>
      <c r="R90" s="84"/>
      <c r="S90" s="85">
        <f t="shared" si="35"/>
        <v>0</v>
      </c>
      <c r="T90" s="84"/>
      <c r="U90" s="85">
        <f t="shared" si="36"/>
        <v>0</v>
      </c>
      <c r="V90" s="84"/>
      <c r="W90" s="85">
        <f t="shared" si="37"/>
        <v>0</v>
      </c>
      <c r="X90" s="84"/>
      <c r="Y90" s="85">
        <f t="shared" si="38"/>
        <v>0</v>
      </c>
      <c r="Z90" s="84"/>
      <c r="AA90" s="85">
        <f t="shared" si="39"/>
        <v>0</v>
      </c>
      <c r="AB90" s="84"/>
      <c r="AC90" s="85">
        <f t="shared" si="40"/>
        <v>0</v>
      </c>
      <c r="AD90" s="84"/>
      <c r="AE90" s="85">
        <f t="shared" si="41"/>
        <v>0</v>
      </c>
      <c r="AF90" s="84"/>
      <c r="AG90" s="85">
        <f t="shared" si="42"/>
        <v>0</v>
      </c>
      <c r="AH90" s="84"/>
      <c r="AI90" s="85">
        <f t="shared" si="43"/>
        <v>0</v>
      </c>
      <c r="AJ90" s="84"/>
      <c r="AK90" s="85">
        <f t="shared" si="44"/>
        <v>0</v>
      </c>
      <c r="AL90" s="84"/>
      <c r="AM90" s="85">
        <f t="shared" si="45"/>
        <v>0</v>
      </c>
      <c r="AN90" s="84"/>
      <c r="AO90" s="85">
        <f t="shared" si="46"/>
        <v>0</v>
      </c>
      <c r="AP90" s="84"/>
      <c r="AQ90" s="85">
        <f t="shared" si="47"/>
        <v>0</v>
      </c>
      <c r="AR90" s="84"/>
      <c r="AS90" s="85">
        <f t="shared" si="1"/>
        <v>0</v>
      </c>
      <c r="AT90" s="5">
        <f t="shared" si="22"/>
        <v>0</v>
      </c>
      <c r="AU90" s="14">
        <f t="shared" si="2"/>
        <v>0</v>
      </c>
      <c r="AV90" s="87">
        <f t="shared" si="23"/>
        <v>0</v>
      </c>
      <c r="AW90" s="15">
        <f t="shared" si="24"/>
        <v>2</v>
      </c>
      <c r="AX90" s="5">
        <f t="shared" si="25"/>
        <v>0</v>
      </c>
      <c r="AY90" s="76"/>
      <c r="AZ90" s="220">
        <f t="shared" si="26"/>
        <v>0</v>
      </c>
      <c r="BA90" s="220">
        <f t="shared" si="27"/>
        <v>0</v>
      </c>
      <c r="BB90" s="221"/>
    </row>
    <row r="91" spans="1:72" ht="12.75" customHeight="1" x14ac:dyDescent="0.2">
      <c r="A91" s="3"/>
      <c r="B91" s="5">
        <f t="shared" si="28"/>
        <v>44</v>
      </c>
      <c r="C91" s="225"/>
      <c r="D91" s="226"/>
      <c r="E91" s="22"/>
      <c r="F91" s="84"/>
      <c r="G91" s="85">
        <f>IF(F91=$F$45,$F$46,0)</f>
        <v>0</v>
      </c>
      <c r="H91" s="84"/>
      <c r="I91" s="85">
        <f>IF(H91=$H$45,$H$46,0)</f>
        <v>0</v>
      </c>
      <c r="J91" s="84"/>
      <c r="K91" s="85">
        <f>IF(J91=$J$45,$J$46,0)</f>
        <v>0</v>
      </c>
      <c r="L91" s="84"/>
      <c r="M91" s="85">
        <f>IF(L91=$L$45,$L$46,0)</f>
        <v>0</v>
      </c>
      <c r="N91" s="84"/>
      <c r="O91" s="85">
        <f>IF(N91=$N$45,$N$46,0)</f>
        <v>0</v>
      </c>
      <c r="P91" s="84"/>
      <c r="Q91" s="85">
        <f>IF(P91=$P$45,$P$46,0)</f>
        <v>0</v>
      </c>
      <c r="R91" s="84"/>
      <c r="S91" s="85">
        <f>IF(R91=$R$45,$R$46,0)</f>
        <v>0</v>
      </c>
      <c r="T91" s="84"/>
      <c r="U91" s="85">
        <f>IF(T91=$T$45,$T$46,0)</f>
        <v>0</v>
      </c>
      <c r="V91" s="84"/>
      <c r="W91" s="85">
        <f>IF(V91=$V$45,$V$46,0)</f>
        <v>0</v>
      </c>
      <c r="X91" s="84"/>
      <c r="Y91" s="85">
        <f>IF(X91=$X$45,$X$46,0)</f>
        <v>0</v>
      </c>
      <c r="Z91" s="84"/>
      <c r="AA91" s="85">
        <f>IF(Z91=$Z$45,$Z$46,0)</f>
        <v>0</v>
      </c>
      <c r="AB91" s="84"/>
      <c r="AC91" s="85">
        <f>IF(AB91=$AB$45,$AB$46,0)</f>
        <v>0</v>
      </c>
      <c r="AD91" s="84"/>
      <c r="AE91" s="85">
        <f>IF(AD91=$AD$45,$AD$46,0)</f>
        <v>0</v>
      </c>
      <c r="AF91" s="84"/>
      <c r="AG91" s="85">
        <f>IF(AF91=$AF$45,$AF$46,0)</f>
        <v>0</v>
      </c>
      <c r="AH91" s="84"/>
      <c r="AI91" s="85">
        <f>IF(AH91=$AH$45,$AH$46,0)</f>
        <v>0</v>
      </c>
      <c r="AJ91" s="84"/>
      <c r="AK91" s="85">
        <f>IF(AJ91=$AJ$45,$AJ$46,0)</f>
        <v>0</v>
      </c>
      <c r="AL91" s="84"/>
      <c r="AM91" s="85">
        <f>IF(AL91=$AL$45,$AL$46,0)</f>
        <v>0</v>
      </c>
      <c r="AN91" s="84"/>
      <c r="AO91" s="85">
        <f>IF(AN91=$AN$45,$AN$46,0)</f>
        <v>0</v>
      </c>
      <c r="AP91" s="84"/>
      <c r="AQ91" s="85">
        <f>IF(AP91=$AP$45,$AP$46,0)</f>
        <v>0</v>
      </c>
      <c r="AR91" s="84"/>
      <c r="AS91" s="85">
        <f>IF(AR91=$AR$45,$AR$46,0)</f>
        <v>0</v>
      </c>
      <c r="AT91" s="5">
        <f t="shared" si="22"/>
        <v>0</v>
      </c>
      <c r="AU91" s="14">
        <f t="shared" si="2"/>
        <v>0</v>
      </c>
      <c r="AV91" s="87">
        <f t="shared" si="23"/>
        <v>0</v>
      </c>
      <c r="AW91" s="15">
        <f t="shared" si="24"/>
        <v>2</v>
      </c>
      <c r="AX91" s="5">
        <f t="shared" si="25"/>
        <v>0</v>
      </c>
      <c r="AY91" s="76"/>
      <c r="AZ91" s="220">
        <f t="shared" si="26"/>
        <v>0</v>
      </c>
      <c r="BA91" s="220">
        <f t="shared" si="27"/>
        <v>0</v>
      </c>
      <c r="BB91" s="221"/>
    </row>
    <row r="92" spans="1:72" ht="12.75" customHeight="1" x14ac:dyDescent="0.2">
      <c r="A92" s="3"/>
      <c r="B92" s="5">
        <f t="shared" si="28"/>
        <v>45</v>
      </c>
      <c r="C92" s="225"/>
      <c r="D92" s="226"/>
      <c r="E92" s="22"/>
      <c r="F92" s="84"/>
      <c r="G92" s="85">
        <f>IF(F92=$F$45,$F$46,0)</f>
        <v>0</v>
      </c>
      <c r="H92" s="84"/>
      <c r="I92" s="85">
        <f>IF(H92=$H$45,$H$46,0)</f>
        <v>0</v>
      </c>
      <c r="J92" s="84"/>
      <c r="K92" s="85">
        <f>IF(J92=$J$45,$J$46,0)</f>
        <v>0</v>
      </c>
      <c r="L92" s="84"/>
      <c r="M92" s="85">
        <f>IF(L92=$L$45,$L$46,0)</f>
        <v>0</v>
      </c>
      <c r="N92" s="84"/>
      <c r="O92" s="85">
        <f>IF(N92=$N$45,$N$46,0)</f>
        <v>0</v>
      </c>
      <c r="P92" s="84"/>
      <c r="Q92" s="85">
        <f>IF(P92=$P$45,$P$46,0)</f>
        <v>0</v>
      </c>
      <c r="R92" s="84"/>
      <c r="S92" s="85">
        <f>IF(R92=$R$45,$R$46,0)</f>
        <v>0</v>
      </c>
      <c r="T92" s="84"/>
      <c r="U92" s="85">
        <f>IF(T92=$T$45,$T$46,0)</f>
        <v>0</v>
      </c>
      <c r="V92" s="84"/>
      <c r="W92" s="85">
        <f>IF(V92=$V$45,$V$46,0)</f>
        <v>0</v>
      </c>
      <c r="X92" s="84"/>
      <c r="Y92" s="85">
        <f>IF(X92=$X$45,$X$46,0)</f>
        <v>0</v>
      </c>
      <c r="Z92" s="84"/>
      <c r="AA92" s="85">
        <f>IF(Z92=$Z$45,$Z$46,0)</f>
        <v>0</v>
      </c>
      <c r="AB92" s="84"/>
      <c r="AC92" s="85">
        <f>IF(AB92=$AB$45,$AB$46,0)</f>
        <v>0</v>
      </c>
      <c r="AD92" s="84"/>
      <c r="AE92" s="85">
        <f>IF(AD92=$AD$45,$AD$46,0)</f>
        <v>0</v>
      </c>
      <c r="AF92" s="84"/>
      <c r="AG92" s="85">
        <f>IF(AF92=$AF$45,$AF$46,0)</f>
        <v>0</v>
      </c>
      <c r="AH92" s="84"/>
      <c r="AI92" s="85">
        <f>IF(AH92=$AH$45,$AH$46,0)</f>
        <v>0</v>
      </c>
      <c r="AJ92" s="84"/>
      <c r="AK92" s="85">
        <f>IF(AJ92=$AJ$45,$AJ$46,0)</f>
        <v>0</v>
      </c>
      <c r="AL92" s="84"/>
      <c r="AM92" s="85">
        <f>IF(AL92=$AL$45,$AL$46,0)</f>
        <v>0</v>
      </c>
      <c r="AN92" s="84"/>
      <c r="AO92" s="85">
        <f>IF(AN92=$AN$45,$AN$46,0)</f>
        <v>0</v>
      </c>
      <c r="AP92" s="84"/>
      <c r="AQ92" s="85">
        <f>IF(AP92=$AP$45,$AP$46,0)</f>
        <v>0</v>
      </c>
      <c r="AR92" s="84"/>
      <c r="AS92" s="85">
        <f>IF(AR92=$AR$45,$AR$46,0)</f>
        <v>0</v>
      </c>
      <c r="AT92" s="5">
        <f t="shared" si="22"/>
        <v>0</v>
      </c>
      <c r="AU92" s="14">
        <f t="shared" si="2"/>
        <v>0</v>
      </c>
      <c r="AV92" s="87">
        <f t="shared" si="23"/>
        <v>0</v>
      </c>
      <c r="AW92" s="15">
        <f t="shared" si="24"/>
        <v>2</v>
      </c>
      <c r="AX92" s="5">
        <f t="shared" si="25"/>
        <v>0</v>
      </c>
      <c r="AY92" s="76"/>
      <c r="AZ92" s="220">
        <f t="shared" si="26"/>
        <v>0</v>
      </c>
      <c r="BA92" s="220">
        <f t="shared" si="27"/>
        <v>0</v>
      </c>
      <c r="BB92" s="221"/>
    </row>
    <row r="93" spans="1:72" ht="12.75" customHeight="1" x14ac:dyDescent="0.2">
      <c r="A93" s="3"/>
      <c r="B93" s="5">
        <f t="shared" si="28"/>
        <v>46</v>
      </c>
      <c r="C93" s="225"/>
      <c r="D93" s="226"/>
      <c r="E93" s="22"/>
      <c r="F93" s="84"/>
      <c r="G93" s="85">
        <f>IF(F93=$F$45,$F$46,0)</f>
        <v>0</v>
      </c>
      <c r="H93" s="84"/>
      <c r="I93" s="85">
        <f>IF(H93=$H$45,$H$46,0)</f>
        <v>0</v>
      </c>
      <c r="J93" s="84"/>
      <c r="K93" s="85">
        <f>IF(J93=$J$45,$J$46,0)</f>
        <v>0</v>
      </c>
      <c r="L93" s="84"/>
      <c r="M93" s="85">
        <f>IF(L93=$L$45,$L$46,0)</f>
        <v>0</v>
      </c>
      <c r="N93" s="84"/>
      <c r="O93" s="85">
        <f>IF(N93=$N$45,$N$46,0)</f>
        <v>0</v>
      </c>
      <c r="P93" s="84"/>
      <c r="Q93" s="85">
        <f>IF(P93=$P$45,$P$46,0)</f>
        <v>0</v>
      </c>
      <c r="R93" s="84"/>
      <c r="S93" s="85">
        <f>IF(R93=$R$45,$R$46,0)</f>
        <v>0</v>
      </c>
      <c r="T93" s="84"/>
      <c r="U93" s="85">
        <f>IF(T93=$T$45,$T$46,0)</f>
        <v>0</v>
      </c>
      <c r="V93" s="84"/>
      <c r="W93" s="85">
        <f>IF(V93=$V$45,$V$46,0)</f>
        <v>0</v>
      </c>
      <c r="X93" s="84"/>
      <c r="Y93" s="85">
        <f>IF(X93=$X$45,$X$46,0)</f>
        <v>0</v>
      </c>
      <c r="Z93" s="84"/>
      <c r="AA93" s="85">
        <f>IF(Z93=$Z$45,$Z$46,0)</f>
        <v>0</v>
      </c>
      <c r="AB93" s="84"/>
      <c r="AC93" s="85">
        <f>IF(AB93=$AB$45,$AB$46,0)</f>
        <v>0</v>
      </c>
      <c r="AD93" s="84"/>
      <c r="AE93" s="85">
        <f>IF(AD93=$AD$45,$AD$46,0)</f>
        <v>0</v>
      </c>
      <c r="AF93" s="84"/>
      <c r="AG93" s="85">
        <f>IF(AF93=$AF$45,$AF$46,0)</f>
        <v>0</v>
      </c>
      <c r="AH93" s="84"/>
      <c r="AI93" s="85">
        <f>IF(AH93=$AH$45,$AH$46,0)</f>
        <v>0</v>
      </c>
      <c r="AJ93" s="84"/>
      <c r="AK93" s="85">
        <f>IF(AJ93=$AJ$45,$AJ$46,0)</f>
        <v>0</v>
      </c>
      <c r="AL93" s="84"/>
      <c r="AM93" s="85">
        <f>IF(AL93=$AL$45,$AL$46,0)</f>
        <v>0</v>
      </c>
      <c r="AN93" s="84"/>
      <c r="AO93" s="85">
        <f>IF(AN93=$AN$45,$AN$46,0)</f>
        <v>0</v>
      </c>
      <c r="AP93" s="84"/>
      <c r="AQ93" s="85">
        <f>IF(AP93=$AP$45,$AP$46,0)</f>
        <v>0</v>
      </c>
      <c r="AR93" s="84"/>
      <c r="AS93" s="85">
        <f>IF(AR93=$AR$45,$AR$46,0)</f>
        <v>0</v>
      </c>
      <c r="AT93" s="5">
        <f t="shared" si="22"/>
        <v>0</v>
      </c>
      <c r="AU93" s="14">
        <f t="shared" si="2"/>
        <v>0</v>
      </c>
      <c r="AV93" s="87">
        <f t="shared" si="23"/>
        <v>0</v>
      </c>
      <c r="AW93" s="15">
        <f t="shared" si="24"/>
        <v>2</v>
      </c>
      <c r="AX93" s="5">
        <f t="shared" si="25"/>
        <v>0</v>
      </c>
      <c r="AY93" s="76"/>
      <c r="AZ93" s="220">
        <f t="shared" si="26"/>
        <v>0</v>
      </c>
      <c r="BA93" s="220">
        <f t="shared" si="27"/>
        <v>0</v>
      </c>
      <c r="BB93" s="221"/>
    </row>
    <row r="94" spans="1:72" ht="12.75" customHeight="1" x14ac:dyDescent="0.2">
      <c r="A94" s="3"/>
      <c r="B94" s="5">
        <v>47</v>
      </c>
      <c r="C94" s="225"/>
      <c r="D94" s="226"/>
      <c r="E94" s="22"/>
      <c r="F94" s="84"/>
      <c r="G94" s="85">
        <f>IF(F94=$F$45,$F$46,0)</f>
        <v>0</v>
      </c>
      <c r="H94" s="84"/>
      <c r="I94" s="85">
        <f>IF(H94=$H$45,$H$46,0)</f>
        <v>0</v>
      </c>
      <c r="J94" s="84"/>
      <c r="K94" s="85">
        <f>IF(J94=$J$45,$J$46,0)</f>
        <v>0</v>
      </c>
      <c r="L94" s="84"/>
      <c r="M94" s="85">
        <f>IF(L94=$L$45,$L$46,0)</f>
        <v>0</v>
      </c>
      <c r="N94" s="84"/>
      <c r="O94" s="85">
        <f>IF(N94=$N$45,$N$46,0)</f>
        <v>0</v>
      </c>
      <c r="P94" s="84"/>
      <c r="Q94" s="85">
        <f>IF(P94=$P$45,$P$46,0)</f>
        <v>0</v>
      </c>
      <c r="R94" s="84"/>
      <c r="S94" s="85">
        <f>IF(R94=$R$45,$R$46,0)</f>
        <v>0</v>
      </c>
      <c r="T94" s="84"/>
      <c r="U94" s="85">
        <f>IF(T94=$T$45,$T$46,0)</f>
        <v>0</v>
      </c>
      <c r="V94" s="84"/>
      <c r="W94" s="85">
        <f>IF(V94=$V$45,$V$46,0)</f>
        <v>0</v>
      </c>
      <c r="X94" s="84"/>
      <c r="Y94" s="85">
        <f>IF(X94=$X$45,$X$46,0)</f>
        <v>0</v>
      </c>
      <c r="Z94" s="84"/>
      <c r="AA94" s="85">
        <f>IF(Z94=$Z$45,$Z$46,0)</f>
        <v>0</v>
      </c>
      <c r="AB94" s="84"/>
      <c r="AC94" s="85">
        <f>IF(AB94=$AB$45,$AB$46,0)</f>
        <v>0</v>
      </c>
      <c r="AD94" s="84"/>
      <c r="AE94" s="85">
        <f>IF(AD94=$AD$45,$AD$46,0)</f>
        <v>0</v>
      </c>
      <c r="AF94" s="84"/>
      <c r="AG94" s="85">
        <f>IF(AF94=$AF$45,$AF$46,0)</f>
        <v>0</v>
      </c>
      <c r="AH94" s="84"/>
      <c r="AI94" s="85">
        <f>IF(AH94=$AH$45,$AH$46,0)</f>
        <v>0</v>
      </c>
      <c r="AJ94" s="84"/>
      <c r="AK94" s="85">
        <f>IF(AJ94=$AJ$45,$AJ$46,0)</f>
        <v>0</v>
      </c>
      <c r="AL94" s="84"/>
      <c r="AM94" s="85">
        <f>IF(AL94=$AL$45,$AL$46,0)</f>
        <v>0</v>
      </c>
      <c r="AN94" s="84"/>
      <c r="AO94" s="85">
        <f>IF(AN94=$AN$45,$AN$46,0)</f>
        <v>0</v>
      </c>
      <c r="AP94" s="84"/>
      <c r="AQ94" s="85">
        <f>IF(AP94=$AP$45,$AP$46,0)</f>
        <v>0</v>
      </c>
      <c r="AR94" s="84"/>
      <c r="AS94" s="85">
        <f>IF(AR94=$AR$45,$AR$46,0)</f>
        <v>0</v>
      </c>
      <c r="AT94" s="5">
        <f t="shared" si="22"/>
        <v>0</v>
      </c>
      <c r="AU94" s="14">
        <f t="shared" si="2"/>
        <v>0</v>
      </c>
      <c r="AV94" s="87">
        <f t="shared" si="23"/>
        <v>0</v>
      </c>
      <c r="AW94" s="15">
        <f t="shared" si="24"/>
        <v>2</v>
      </c>
      <c r="AX94" s="5">
        <f t="shared" si="25"/>
        <v>0</v>
      </c>
      <c r="AY94" s="76"/>
      <c r="AZ94" s="220">
        <f t="shared" si="26"/>
        <v>0</v>
      </c>
      <c r="BA94" s="220">
        <f t="shared" si="27"/>
        <v>0</v>
      </c>
      <c r="BB94" s="221"/>
    </row>
    <row r="95" spans="1:72" ht="12.75" customHeight="1" x14ac:dyDescent="0.2">
      <c r="B95" s="9"/>
      <c r="C95" s="285"/>
      <c r="D95" s="285"/>
      <c r="E95" s="26"/>
      <c r="F95" s="106">
        <v>1</v>
      </c>
      <c r="G95" s="107"/>
      <c r="H95" s="106">
        <f>F95+1</f>
        <v>2</v>
      </c>
      <c r="I95" s="106">
        <f t="shared" ref="I95:AR95" si="48">G95+1</f>
        <v>1</v>
      </c>
      <c r="J95" s="106">
        <f t="shared" si="48"/>
        <v>3</v>
      </c>
      <c r="K95" s="106">
        <f t="shared" si="48"/>
        <v>2</v>
      </c>
      <c r="L95" s="106">
        <f t="shared" si="48"/>
        <v>4</v>
      </c>
      <c r="M95" s="106">
        <f t="shared" si="48"/>
        <v>3</v>
      </c>
      <c r="N95" s="106">
        <f t="shared" si="48"/>
        <v>5</v>
      </c>
      <c r="O95" s="106">
        <f t="shared" si="48"/>
        <v>4</v>
      </c>
      <c r="P95" s="106">
        <f t="shared" si="48"/>
        <v>6</v>
      </c>
      <c r="Q95" s="106">
        <f t="shared" si="48"/>
        <v>5</v>
      </c>
      <c r="R95" s="106">
        <f t="shared" si="48"/>
        <v>7</v>
      </c>
      <c r="S95" s="106">
        <f t="shared" si="48"/>
        <v>6</v>
      </c>
      <c r="T95" s="106">
        <f t="shared" si="48"/>
        <v>8</v>
      </c>
      <c r="U95" s="106">
        <f t="shared" si="48"/>
        <v>7</v>
      </c>
      <c r="V95" s="106">
        <f t="shared" si="48"/>
        <v>9</v>
      </c>
      <c r="W95" s="106">
        <f t="shared" si="48"/>
        <v>8</v>
      </c>
      <c r="X95" s="106">
        <f t="shared" si="48"/>
        <v>10</v>
      </c>
      <c r="Y95" s="106">
        <f t="shared" si="48"/>
        <v>9</v>
      </c>
      <c r="Z95" s="106">
        <f t="shared" si="48"/>
        <v>11</v>
      </c>
      <c r="AA95" s="106">
        <f t="shared" si="48"/>
        <v>10</v>
      </c>
      <c r="AB95" s="106">
        <f t="shared" si="48"/>
        <v>12</v>
      </c>
      <c r="AC95" s="106">
        <f t="shared" si="48"/>
        <v>11</v>
      </c>
      <c r="AD95" s="106">
        <f t="shared" si="48"/>
        <v>13</v>
      </c>
      <c r="AE95" s="106">
        <f t="shared" si="48"/>
        <v>12</v>
      </c>
      <c r="AF95" s="106">
        <f t="shared" si="48"/>
        <v>14</v>
      </c>
      <c r="AG95" s="106">
        <f t="shared" si="48"/>
        <v>13</v>
      </c>
      <c r="AH95" s="106">
        <f t="shared" si="48"/>
        <v>15</v>
      </c>
      <c r="AI95" s="106">
        <f t="shared" si="48"/>
        <v>14</v>
      </c>
      <c r="AJ95" s="106">
        <f t="shared" si="48"/>
        <v>16</v>
      </c>
      <c r="AK95" s="106">
        <f t="shared" si="48"/>
        <v>15</v>
      </c>
      <c r="AL95" s="106">
        <f t="shared" si="48"/>
        <v>17</v>
      </c>
      <c r="AM95" s="106">
        <f t="shared" si="48"/>
        <v>16</v>
      </c>
      <c r="AN95" s="106">
        <f t="shared" si="48"/>
        <v>18</v>
      </c>
      <c r="AO95" s="106">
        <f t="shared" si="48"/>
        <v>17</v>
      </c>
      <c r="AP95" s="106">
        <f t="shared" si="48"/>
        <v>19</v>
      </c>
      <c r="AQ95" s="106">
        <f t="shared" si="48"/>
        <v>18</v>
      </c>
      <c r="AR95" s="106">
        <f t="shared" si="48"/>
        <v>20</v>
      </c>
      <c r="AS95" s="26"/>
      <c r="AT95" s="9"/>
      <c r="AU95" s="13"/>
      <c r="AV95" s="13"/>
      <c r="AW95" s="13"/>
      <c r="AX95" s="9"/>
      <c r="AY95" s="21"/>
      <c r="AZ95" s="21"/>
      <c r="BA95" s="21"/>
      <c r="BB95" s="21"/>
    </row>
    <row r="96" spans="1:72" ht="12.75" customHeight="1" x14ac:dyDescent="0.2">
      <c r="B96" s="3"/>
      <c r="C96" s="230" t="s">
        <v>3</v>
      </c>
      <c r="D96" s="286"/>
      <c r="E96" s="231"/>
      <c r="F96" s="16">
        <f>SUMIF($E$48:$E$94,"=P",G48:G94)</f>
        <v>0</v>
      </c>
      <c r="G96" s="36"/>
      <c r="H96" s="16">
        <f>SUMIF($E$48:$E$94,"=P",I48:I94)</f>
        <v>0</v>
      </c>
      <c r="I96" s="16"/>
      <c r="J96" s="16">
        <f>SUMIF($E$48:$E$94,"=P",K48:K94)</f>
        <v>0</v>
      </c>
      <c r="K96" s="16"/>
      <c r="L96" s="16">
        <f>SUMIF($E$48:$E$94,"=P",M48:M94)</f>
        <v>0</v>
      </c>
      <c r="M96" s="16"/>
      <c r="N96" s="16">
        <f>SUMIF($E$48:$E$94,"=P",O48:O94)</f>
        <v>0</v>
      </c>
      <c r="O96" s="16"/>
      <c r="P96" s="16">
        <f>SUMIF($E$48:$E$94,"=P",Q48:Q94)</f>
        <v>0</v>
      </c>
      <c r="Q96" s="16"/>
      <c r="R96" s="16">
        <f>SUMIF($E$48:$E$94,"=P",S48:S94)</f>
        <v>0</v>
      </c>
      <c r="S96" s="16"/>
      <c r="T96" s="16">
        <f>SUMIF($E$48:$E$94,"=P",U48:U94)</f>
        <v>0</v>
      </c>
      <c r="U96" s="16"/>
      <c r="V96" s="16">
        <f>SUMIF($E$48:$E$94,"=P",W48:W94)</f>
        <v>0</v>
      </c>
      <c r="W96" s="16"/>
      <c r="X96" s="16">
        <f>SUMIF($E$48:$E$94,"=P",Y48:Y94)</f>
        <v>0</v>
      </c>
      <c r="Y96" s="16"/>
      <c r="Z96" s="16">
        <f>SUMIF($E$48:$E$94,"=P",AA48:AA94)</f>
        <v>0</v>
      </c>
      <c r="AA96" s="16"/>
      <c r="AB96" s="16">
        <f>SUMIF($E$48:$E$94,"=P",AC48:AC94)</f>
        <v>0</v>
      </c>
      <c r="AC96" s="16"/>
      <c r="AD96" s="16">
        <f>SUMIF($E$48:$E$94,"=P",AE48:AE94)</f>
        <v>0</v>
      </c>
      <c r="AE96" s="16"/>
      <c r="AF96" s="16">
        <f>SUMIF($E$48:$E$94,"=P",AG48:AG94)</f>
        <v>0</v>
      </c>
      <c r="AG96" s="16"/>
      <c r="AH96" s="16">
        <f>SUMIF($E$48:$E$94,"=P",AI48:AI94)</f>
        <v>0</v>
      </c>
      <c r="AI96" s="16"/>
      <c r="AJ96" s="16">
        <f>SUMIF($E$48:$E$94,"=P",AK48:AK94)</f>
        <v>0</v>
      </c>
      <c r="AK96" s="16"/>
      <c r="AL96" s="16">
        <f>SUMIF($E$48:$E$94,"=P",AM48:AM94)</f>
        <v>0</v>
      </c>
      <c r="AM96" s="16"/>
      <c r="AN96" s="16">
        <f>SUMIF($E$48:$E$94,"=P",AO48:AO94)</f>
        <v>0</v>
      </c>
      <c r="AO96" s="16"/>
      <c r="AP96" s="16">
        <f>SUMIF($E$48:$E$94,"=P",AQ48:AQ94)</f>
        <v>0</v>
      </c>
      <c r="AQ96" s="16"/>
      <c r="AR96" s="16">
        <f>SUMIF($E$48:$E$94,"=P",AS48:AS94)</f>
        <v>0</v>
      </c>
      <c r="AS96" s="16"/>
      <c r="AT96" s="6"/>
      <c r="AU96" s="17" t="s">
        <v>19</v>
      </c>
      <c r="AV96" s="17"/>
      <c r="AW96" s="17" t="s">
        <v>5</v>
      </c>
      <c r="AX96" s="8"/>
      <c r="AY96" s="21"/>
      <c r="AZ96" s="21"/>
      <c r="BA96" s="21"/>
      <c r="BB96" s="21"/>
    </row>
    <row r="97" spans="2:54" ht="12.75" customHeight="1" x14ac:dyDescent="0.2">
      <c r="B97" s="3"/>
      <c r="C97" s="291" t="s">
        <v>38</v>
      </c>
      <c r="D97" s="291"/>
      <c r="E97" s="291"/>
      <c r="F97" s="14" t="e">
        <f>(F96*100)/(C18*F11)</f>
        <v>#DIV/0!</v>
      </c>
      <c r="G97" s="62"/>
      <c r="H97" s="14" t="e">
        <f>(H96*100)/(C19*F11)</f>
        <v>#DIV/0!</v>
      </c>
      <c r="I97" s="14"/>
      <c r="J97" s="14" t="e">
        <f>(J96*100)/(C20*F11)</f>
        <v>#DIV/0!</v>
      </c>
      <c r="K97" s="14"/>
      <c r="L97" s="14" t="e">
        <f>(L96*100)/(C21*F11)</f>
        <v>#DIV/0!</v>
      </c>
      <c r="M97" s="14"/>
      <c r="N97" s="14" t="e">
        <f>(N96*100)/(C22*F11)</f>
        <v>#DIV/0!</v>
      </c>
      <c r="O97" s="14"/>
      <c r="P97" s="14" t="e">
        <f>(P96*100)/(C23*F11)</f>
        <v>#DIV/0!</v>
      </c>
      <c r="Q97" s="14"/>
      <c r="R97" s="14" t="e">
        <f>(R96*100)/(C24*F11)</f>
        <v>#DIV/0!</v>
      </c>
      <c r="S97" s="14"/>
      <c r="T97" s="14" t="e">
        <f>(T96*100)/(C25*F11)</f>
        <v>#DIV/0!</v>
      </c>
      <c r="U97" s="14"/>
      <c r="V97" s="14" t="e">
        <f>(V96*100)/(C26*F11)</f>
        <v>#DIV/0!</v>
      </c>
      <c r="W97" s="14"/>
      <c r="X97" s="14" t="e">
        <f>(X96*100)/(C27*F11)</f>
        <v>#DIV/0!</v>
      </c>
      <c r="Y97" s="14"/>
      <c r="Z97" s="14" t="e">
        <f>(Z96*100)/(C28*F11)</f>
        <v>#DIV/0!</v>
      </c>
      <c r="AA97" s="14"/>
      <c r="AB97" s="14" t="e">
        <f>(AB96*100)/(C29*F11)</f>
        <v>#DIV/0!</v>
      </c>
      <c r="AC97" s="14"/>
      <c r="AD97" s="14" t="e">
        <f>(AD96*100)/(C30*F11)</f>
        <v>#DIV/0!</v>
      </c>
      <c r="AE97" s="14"/>
      <c r="AF97" s="14" t="e">
        <f>(AF96*100)/(C31*F11)</f>
        <v>#DIV/0!</v>
      </c>
      <c r="AG97" s="14"/>
      <c r="AH97" s="14" t="e">
        <f>(AH96*100)/(C32*F11)</f>
        <v>#DIV/0!</v>
      </c>
      <c r="AI97" s="15"/>
      <c r="AJ97" s="14" t="e">
        <f>(AJ96*100)/(C33*F11)</f>
        <v>#DIV/0!</v>
      </c>
      <c r="AK97" s="15"/>
      <c r="AL97" s="14" t="e">
        <f>(AL96*100)/(C34*F11)</f>
        <v>#DIV/0!</v>
      </c>
      <c r="AM97" s="15"/>
      <c r="AN97" s="14" t="e">
        <f>(AN96*100)/(C35*F11)</f>
        <v>#DIV/0!</v>
      </c>
      <c r="AO97" s="15"/>
      <c r="AP97" s="14" t="e">
        <f>(AP96*100)/(C36*F11)</f>
        <v>#DIV/0!</v>
      </c>
      <c r="AQ97" s="15"/>
      <c r="AR97" s="14" t="e">
        <f>(AR96*100)/(C37*F11)</f>
        <v>#DIV/0!</v>
      </c>
      <c r="AS97" s="15"/>
      <c r="AT97" s="6"/>
      <c r="AU97" s="18" t="e">
        <f>SUM(AU48:AU94)/COUNTIF(AU48:AU94,"&gt;0")</f>
        <v>#DIV/0!</v>
      </c>
      <c r="AV97" s="18"/>
      <c r="AW97" s="19" t="e">
        <f>SUMIF($E$48:$E$94,"=P",$AW$48:$AW$94)/COUNTIF($E$48:$E$94,"=P")</f>
        <v>#DIV/0!</v>
      </c>
      <c r="AX97" s="8"/>
      <c r="AY97" s="21"/>
      <c r="AZ97" s="21"/>
      <c r="BA97" s="21"/>
      <c r="BB97" s="21"/>
    </row>
    <row r="98" spans="2:54" s="50" customFormat="1" ht="12.75" customHeight="1" x14ac:dyDescent="0.2">
      <c r="C98" s="292"/>
      <c r="D98" s="293"/>
      <c r="E98" s="293"/>
      <c r="F98" s="51"/>
      <c r="G98" s="21"/>
      <c r="H98" s="21"/>
      <c r="I98" s="21"/>
      <c r="J98" s="21"/>
      <c r="K98" s="21"/>
      <c r="L98" s="21"/>
      <c r="M98" s="49"/>
      <c r="N98" s="289"/>
      <c r="O98" s="290"/>
      <c r="P98" s="290"/>
      <c r="Q98" s="290"/>
      <c r="R98" s="290"/>
      <c r="S98" s="49"/>
      <c r="T98" s="52"/>
      <c r="U98" s="49"/>
      <c r="V98" s="289"/>
      <c r="W98" s="290"/>
      <c r="X98" s="290"/>
      <c r="Y98" s="290"/>
      <c r="Z98" s="290"/>
      <c r="AA98" s="49"/>
      <c r="AB98" s="52"/>
      <c r="AC98" s="21"/>
      <c r="AD98" s="21"/>
      <c r="AE98" s="21"/>
      <c r="AF98" s="49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U98" s="21"/>
      <c r="AV98" s="21"/>
      <c r="AW98" s="21"/>
      <c r="AY98" s="82"/>
      <c r="AZ98" s="82"/>
      <c r="BA98" s="82"/>
      <c r="BB98" s="82"/>
    </row>
    <row r="99" spans="2:54" s="50" customFormat="1" ht="12.75" customHeight="1" x14ac:dyDescent="0.2">
      <c r="C99" s="222" t="s">
        <v>37</v>
      </c>
      <c r="D99" s="223"/>
      <c r="E99" s="224"/>
      <c r="F99" s="67" t="e">
        <f>AVERAGE(F97)</f>
        <v>#DIV/0!</v>
      </c>
      <c r="G99" s="67" t="e">
        <f t="shared" ref="G99:AR99" si="49">AVERAGE(G97)</f>
        <v>#DIV/0!</v>
      </c>
      <c r="H99" s="67" t="e">
        <f>AVERAGE(H97)</f>
        <v>#DIV/0!</v>
      </c>
      <c r="I99" s="67" t="e">
        <f t="shared" si="49"/>
        <v>#DIV/0!</v>
      </c>
      <c r="J99" s="67" t="e">
        <f t="shared" si="49"/>
        <v>#DIV/0!</v>
      </c>
      <c r="K99" s="67" t="e">
        <f t="shared" si="49"/>
        <v>#DIV/0!</v>
      </c>
      <c r="L99" s="67" t="e">
        <f t="shared" si="49"/>
        <v>#DIV/0!</v>
      </c>
      <c r="M99" s="67" t="e">
        <f t="shared" si="49"/>
        <v>#DIV/0!</v>
      </c>
      <c r="N99" s="67" t="e">
        <f t="shared" si="49"/>
        <v>#DIV/0!</v>
      </c>
      <c r="O99" s="67" t="e">
        <f t="shared" si="49"/>
        <v>#DIV/0!</v>
      </c>
      <c r="P99" s="67" t="e">
        <f t="shared" si="49"/>
        <v>#DIV/0!</v>
      </c>
      <c r="Q99" s="67" t="e">
        <f t="shared" si="49"/>
        <v>#DIV/0!</v>
      </c>
      <c r="R99" s="67" t="e">
        <f t="shared" si="49"/>
        <v>#DIV/0!</v>
      </c>
      <c r="S99" s="67" t="e">
        <f t="shared" si="49"/>
        <v>#DIV/0!</v>
      </c>
      <c r="T99" s="67" t="e">
        <f t="shared" si="49"/>
        <v>#DIV/0!</v>
      </c>
      <c r="U99" s="67" t="e">
        <f t="shared" si="49"/>
        <v>#DIV/0!</v>
      </c>
      <c r="V99" s="67" t="e">
        <f t="shared" si="49"/>
        <v>#DIV/0!</v>
      </c>
      <c r="W99" s="67" t="e">
        <f t="shared" si="49"/>
        <v>#DIV/0!</v>
      </c>
      <c r="X99" s="67" t="e">
        <f t="shared" si="49"/>
        <v>#DIV/0!</v>
      </c>
      <c r="Y99" s="67" t="e">
        <f t="shared" si="49"/>
        <v>#DIV/0!</v>
      </c>
      <c r="Z99" s="67" t="e">
        <f t="shared" si="49"/>
        <v>#DIV/0!</v>
      </c>
      <c r="AA99" s="67" t="e">
        <f t="shared" si="49"/>
        <v>#DIV/0!</v>
      </c>
      <c r="AB99" s="67" t="e">
        <f t="shared" si="49"/>
        <v>#DIV/0!</v>
      </c>
      <c r="AC99" s="67" t="e">
        <f t="shared" si="49"/>
        <v>#DIV/0!</v>
      </c>
      <c r="AD99" s="67" t="e">
        <f t="shared" si="49"/>
        <v>#DIV/0!</v>
      </c>
      <c r="AE99" s="67" t="e">
        <f t="shared" si="49"/>
        <v>#DIV/0!</v>
      </c>
      <c r="AF99" s="67" t="e">
        <f t="shared" si="49"/>
        <v>#DIV/0!</v>
      </c>
      <c r="AG99" s="67" t="e">
        <f t="shared" si="49"/>
        <v>#DIV/0!</v>
      </c>
      <c r="AH99" s="67" t="e">
        <f t="shared" si="49"/>
        <v>#DIV/0!</v>
      </c>
      <c r="AI99" s="67" t="e">
        <f t="shared" si="49"/>
        <v>#DIV/0!</v>
      </c>
      <c r="AJ99" s="67" t="e">
        <f t="shared" si="49"/>
        <v>#DIV/0!</v>
      </c>
      <c r="AK99" s="67" t="e">
        <f t="shared" si="49"/>
        <v>#DIV/0!</v>
      </c>
      <c r="AL99" s="67" t="e">
        <f t="shared" si="49"/>
        <v>#DIV/0!</v>
      </c>
      <c r="AM99" s="67" t="e">
        <f t="shared" si="49"/>
        <v>#DIV/0!</v>
      </c>
      <c r="AN99" s="67" t="e">
        <f t="shared" si="49"/>
        <v>#DIV/0!</v>
      </c>
      <c r="AO99" s="67" t="e">
        <f t="shared" si="49"/>
        <v>#DIV/0!</v>
      </c>
      <c r="AP99" s="67" t="e">
        <f t="shared" si="49"/>
        <v>#DIV/0!</v>
      </c>
      <c r="AQ99" s="67" t="e">
        <f t="shared" si="49"/>
        <v>#DIV/0!</v>
      </c>
      <c r="AR99" s="67" t="e">
        <f t="shared" si="49"/>
        <v>#DIV/0!</v>
      </c>
      <c r="AS99" s="21"/>
      <c r="AU99" s="21"/>
      <c r="AV99" s="21"/>
      <c r="AW99" s="21"/>
      <c r="AY99" s="82"/>
      <c r="AZ99" s="82"/>
      <c r="BA99" s="82"/>
      <c r="BB99" s="82"/>
    </row>
    <row r="100" spans="2:54" s="50" customFormat="1" ht="12.75" customHeight="1" x14ac:dyDescent="0.2">
      <c r="C100" s="86"/>
      <c r="D100" s="21"/>
      <c r="E100" s="21"/>
      <c r="F100" s="51"/>
      <c r="G100" s="21"/>
      <c r="H100" s="21"/>
      <c r="I100" s="21"/>
      <c r="J100" s="21"/>
      <c r="K100" s="21"/>
      <c r="L100" s="21"/>
      <c r="M100" s="49"/>
      <c r="N100" s="52"/>
      <c r="O100" s="49"/>
      <c r="P100" s="49"/>
      <c r="Q100" s="49"/>
      <c r="R100" s="49"/>
      <c r="S100" s="49"/>
      <c r="T100" s="52"/>
      <c r="U100" s="49"/>
      <c r="V100" s="52"/>
      <c r="W100" s="49"/>
      <c r="X100" s="49"/>
      <c r="Y100" s="49"/>
      <c r="Z100" s="49"/>
      <c r="AA100" s="49"/>
      <c r="AB100" s="52"/>
      <c r="AC100" s="21"/>
      <c r="AD100" s="21"/>
      <c r="AE100" s="21"/>
      <c r="AF100" s="49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U100" s="21"/>
      <c r="AV100" s="21"/>
      <c r="AW100" s="21"/>
      <c r="AY100" s="82"/>
      <c r="AZ100" s="82"/>
      <c r="BA100" s="82"/>
      <c r="BB100" s="82"/>
    </row>
    <row r="101" spans="2:54" ht="12.75" customHeight="1" x14ac:dyDescent="0.2">
      <c r="C101" s="222" t="s">
        <v>28</v>
      </c>
      <c r="D101" s="223"/>
      <c r="E101" s="224"/>
      <c r="F101" s="67" t="e">
        <f>AVERAGE(F97,H97,L97,N97)</f>
        <v>#DIV/0!</v>
      </c>
      <c r="G101" s="68"/>
      <c r="H101" s="67" t="e">
        <f>AVERAGE(P97,R97,T97)</f>
        <v>#DIV/0!</v>
      </c>
      <c r="I101" s="67"/>
      <c r="J101" s="67" t="e">
        <f>AVERAGE(V97,X97,Z97,AB97,AD97,AF97)</f>
        <v>#DIV/0!</v>
      </c>
      <c r="K101" s="67"/>
      <c r="L101" s="67" t="e">
        <f>AVERAGE(AH97,AJ97,AL97,AN97,AP97,AR97)</f>
        <v>#DIV/0!</v>
      </c>
      <c r="M101" s="69"/>
      <c r="N101" s="67" t="e">
        <f>AVERAGE(J97)</f>
        <v>#DIV/0!</v>
      </c>
      <c r="O101" s="73"/>
      <c r="P101" s="74"/>
      <c r="Q101" s="74"/>
      <c r="R101" s="74"/>
      <c r="S101" s="74"/>
      <c r="T101" s="74"/>
      <c r="U101" s="74"/>
      <c r="V101" s="74"/>
      <c r="W101" s="102"/>
      <c r="X101" s="103"/>
      <c r="Y101" s="104"/>
      <c r="Z101" s="103"/>
      <c r="AA101" s="104"/>
      <c r="AB101" s="103"/>
      <c r="AC101" s="104"/>
      <c r="AD101" s="103"/>
      <c r="AE101" s="50"/>
      <c r="AF101" s="95"/>
    </row>
    <row r="102" spans="2:54" ht="12.75" customHeight="1" x14ac:dyDescent="0.2">
      <c r="C102" s="70"/>
      <c r="D102" s="70"/>
      <c r="E102" s="71"/>
      <c r="F102" s="235"/>
      <c r="G102" s="235"/>
      <c r="H102" s="235"/>
      <c r="I102" s="72"/>
      <c r="J102" s="71"/>
      <c r="K102" s="71"/>
      <c r="L102" s="71"/>
      <c r="M102" s="71"/>
      <c r="N102" s="71"/>
      <c r="O102" s="71"/>
      <c r="P102" s="75"/>
      <c r="Q102" s="75"/>
      <c r="R102" s="75"/>
      <c r="S102" s="75"/>
      <c r="T102" s="75"/>
      <c r="U102" s="75"/>
      <c r="V102" s="75"/>
      <c r="W102" s="66"/>
      <c r="X102" s="66"/>
    </row>
    <row r="103" spans="2:54" ht="12.75" customHeight="1" x14ac:dyDescent="0.2">
      <c r="C103" s="222" t="s">
        <v>35</v>
      </c>
      <c r="D103" s="223"/>
      <c r="E103" s="224"/>
      <c r="F103" s="67" t="e">
        <f>AVERAGE(F97,J97,L97,R97,X97,Z97,AF97,AH97,AJ97,AN97,AR97)</f>
        <v>#DIV/0!</v>
      </c>
      <c r="G103" s="68"/>
      <c r="H103" s="67" t="e">
        <f>AVERAGE(H97,T97,V97,AP97)</f>
        <v>#DIV/0!</v>
      </c>
      <c r="I103" s="67"/>
      <c r="J103" s="67" t="e">
        <f>AVERAGE(N97,P97)</f>
        <v>#DIV/0!</v>
      </c>
      <c r="K103" s="67"/>
      <c r="L103" s="67" t="e">
        <f>AVERAGE(AB97)</f>
        <v>#DIV/0!</v>
      </c>
      <c r="M103" s="69"/>
      <c r="N103" s="67" t="e">
        <f>AVERAGE(AD97)</f>
        <v>#DIV/0!</v>
      </c>
      <c r="O103" s="67" t="e">
        <f>AVERAGE(AK97)</f>
        <v>#DIV/0!</v>
      </c>
      <c r="P103" s="67" t="e">
        <f>AVERAGE(AL97)</f>
        <v>#DIV/0!</v>
      </c>
      <c r="Q103" s="75"/>
      <c r="R103" s="74"/>
      <c r="S103" s="75"/>
      <c r="T103" s="74"/>
      <c r="U103" s="75"/>
      <c r="V103" s="74"/>
      <c r="W103" s="105"/>
      <c r="X103" s="74"/>
      <c r="Y103" s="94"/>
      <c r="Z103" s="95"/>
      <c r="AA103" s="94"/>
      <c r="AB103" s="95"/>
      <c r="AC103" s="50"/>
      <c r="AD103" s="95"/>
    </row>
  </sheetData>
  <sheetProtection password="88B8" sheet="1" selectLockedCells="1"/>
  <dataConsolidate/>
  <mergeCells count="142">
    <mergeCell ref="N98:R98"/>
    <mergeCell ref="V98:Z98"/>
    <mergeCell ref="C99:E99"/>
    <mergeCell ref="C101:E101"/>
    <mergeCell ref="F102:H102"/>
    <mergeCell ref="C103:E103"/>
    <mergeCell ref="C93:D93"/>
    <mergeCell ref="C94:D94"/>
    <mergeCell ref="C95:D95"/>
    <mergeCell ref="C96:E96"/>
    <mergeCell ref="C97:E97"/>
    <mergeCell ref="C98:E98"/>
    <mergeCell ref="C87:D87"/>
    <mergeCell ref="C88:D88"/>
    <mergeCell ref="C89:D89"/>
    <mergeCell ref="C90:D90"/>
    <mergeCell ref="C91:D91"/>
    <mergeCell ref="C92:D92"/>
    <mergeCell ref="C83:D83"/>
    <mergeCell ref="BH83:BH86"/>
    <mergeCell ref="BI83:BI86"/>
    <mergeCell ref="BJ83:BJ86"/>
    <mergeCell ref="C84:D84"/>
    <mergeCell ref="C85:D85"/>
    <mergeCell ref="C86:D86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F38:AW38"/>
    <mergeCell ref="AX38:BF38"/>
    <mergeCell ref="D41:E41"/>
    <mergeCell ref="D42:E42"/>
    <mergeCell ref="F44:AS44"/>
    <mergeCell ref="AT44:AT47"/>
    <mergeCell ref="AU44:AU47"/>
    <mergeCell ref="AV44:AV47"/>
    <mergeCell ref="AW44:AW47"/>
    <mergeCell ref="AX44:AX47"/>
    <mergeCell ref="D36:N36"/>
    <mergeCell ref="P36:AV36"/>
    <mergeCell ref="AW36:AX36"/>
    <mergeCell ref="D37:N37"/>
    <mergeCell ref="P37:AV37"/>
    <mergeCell ref="AW37:AX37"/>
    <mergeCell ref="D34:N34"/>
    <mergeCell ref="P34:AV34"/>
    <mergeCell ref="AW34:AX34"/>
    <mergeCell ref="D35:N35"/>
    <mergeCell ref="P35:AV35"/>
    <mergeCell ref="AW35:AX35"/>
    <mergeCell ref="D31:N31"/>
    <mergeCell ref="P31:AV31"/>
    <mergeCell ref="AW31:AX33"/>
    <mergeCell ref="D32:N32"/>
    <mergeCell ref="P32:AV32"/>
    <mergeCell ref="D33:N33"/>
    <mergeCell ref="P33:AV33"/>
    <mergeCell ref="D29:N29"/>
    <mergeCell ref="P29:AV29"/>
    <mergeCell ref="AW29:AX29"/>
    <mergeCell ref="D30:N30"/>
    <mergeCell ref="P30:AV30"/>
    <mergeCell ref="AW30:AX30"/>
    <mergeCell ref="D25:N25"/>
    <mergeCell ref="P25:AV25"/>
    <mergeCell ref="AW25:AX26"/>
    <mergeCell ref="D26:N26"/>
    <mergeCell ref="P26:AV26"/>
    <mergeCell ref="D27:N27"/>
    <mergeCell ref="P27:AV27"/>
    <mergeCell ref="AW27:AX28"/>
    <mergeCell ref="D28:N28"/>
    <mergeCell ref="P28:AV28"/>
    <mergeCell ref="D22:N22"/>
    <mergeCell ref="P22:AV22"/>
    <mergeCell ref="AW22:AX23"/>
    <mergeCell ref="D23:N23"/>
    <mergeCell ref="P23:AV23"/>
    <mergeCell ref="D24:N24"/>
    <mergeCell ref="P24:AV24"/>
    <mergeCell ref="AW24:AX24"/>
    <mergeCell ref="D19:N19"/>
    <mergeCell ref="P19:AV19"/>
    <mergeCell ref="AW19:AX19"/>
    <mergeCell ref="D20:N20"/>
    <mergeCell ref="P20:AV20"/>
    <mergeCell ref="AW20:AX21"/>
    <mergeCell ref="D21:N21"/>
    <mergeCell ref="P21:AV21"/>
    <mergeCell ref="D18:N18"/>
    <mergeCell ref="P18:AV18"/>
    <mergeCell ref="AW18:AX18"/>
    <mergeCell ref="D9:H9"/>
    <mergeCell ref="C10:E10"/>
    <mergeCell ref="F10:H10"/>
    <mergeCell ref="C11:E11"/>
    <mergeCell ref="F11:H11"/>
    <mergeCell ref="C12:E12"/>
    <mergeCell ref="F12:H12"/>
    <mergeCell ref="C2:N2"/>
    <mergeCell ref="C3:N3"/>
    <mergeCell ref="C5:N5"/>
    <mergeCell ref="D7:H7"/>
    <mergeCell ref="N7:P7"/>
    <mergeCell ref="D8:H8"/>
    <mergeCell ref="B16:AX16"/>
    <mergeCell ref="D17:N17"/>
    <mergeCell ref="P17:AV17"/>
    <mergeCell ref="AW17:AX17"/>
  </mergeCells>
  <conditionalFormatting sqref="AW97">
    <cfRule type="cellIs" dxfId="89" priority="7" stopIfTrue="1" operator="greaterThanOrEqual">
      <formula>3.95</formula>
    </cfRule>
    <cfRule type="cellIs" dxfId="88" priority="8" stopIfTrue="1" operator="between">
      <formula>2.05</formula>
      <formula>3.94</formula>
    </cfRule>
    <cfRule type="cellIs" dxfId="87" priority="9" stopIfTrue="1" operator="lessThanOrEqual">
      <formula>2</formula>
    </cfRule>
  </conditionalFormatting>
  <conditionalFormatting sqref="AW48:AW94">
    <cfRule type="cellIs" dxfId="86" priority="4" stopIfTrue="1" operator="greaterThanOrEqual">
      <formula>3.95</formula>
    </cfRule>
    <cfRule type="cellIs" dxfId="85" priority="5" stopIfTrue="1" operator="between">
      <formula>2.05</formula>
      <formula>3.94</formula>
    </cfRule>
    <cfRule type="cellIs" dxfId="84" priority="6" stopIfTrue="1" operator="lessThanOrEqual">
      <formula>2</formula>
    </cfRule>
  </conditionalFormatting>
  <conditionalFormatting sqref="F48:F94">
    <cfRule type="cellIs" dxfId="83" priority="10" stopIfTrue="1" operator="equal">
      <formula>$F$45</formula>
    </cfRule>
    <cfRule type="cellIs" dxfId="82" priority="11" stopIfTrue="1" operator="notEqual">
      <formula>$F$45</formula>
    </cfRule>
  </conditionalFormatting>
  <conditionalFormatting sqref="H48:H94">
    <cfRule type="cellIs" dxfId="81" priority="12" stopIfTrue="1" operator="equal">
      <formula>$H$45</formula>
    </cfRule>
    <cfRule type="cellIs" dxfId="80" priority="13" stopIfTrue="1" operator="notEqual">
      <formula>$H$45</formula>
    </cfRule>
  </conditionalFormatting>
  <conditionalFormatting sqref="J48:J94">
    <cfRule type="cellIs" dxfId="79" priority="14" stopIfTrue="1" operator="equal">
      <formula>$J$45</formula>
    </cfRule>
    <cfRule type="cellIs" dxfId="78" priority="15" stopIfTrue="1" operator="notEqual">
      <formula>$J$45</formula>
    </cfRule>
  </conditionalFormatting>
  <conditionalFormatting sqref="L48:L94">
    <cfRule type="cellIs" dxfId="77" priority="16" stopIfTrue="1" operator="equal">
      <formula>$L$45</formula>
    </cfRule>
    <cfRule type="cellIs" dxfId="76" priority="17" stopIfTrue="1" operator="notEqual">
      <formula>$L$45</formula>
    </cfRule>
  </conditionalFormatting>
  <conditionalFormatting sqref="N48:N94">
    <cfRule type="cellIs" dxfId="75" priority="18" stopIfTrue="1" operator="equal">
      <formula>$N$45</formula>
    </cfRule>
    <cfRule type="cellIs" dxfId="74" priority="19" stopIfTrue="1" operator="notEqual">
      <formula>$N$45</formula>
    </cfRule>
  </conditionalFormatting>
  <conditionalFormatting sqref="P48:P94">
    <cfRule type="cellIs" dxfId="73" priority="20" stopIfTrue="1" operator="notEqual">
      <formula>$P$45</formula>
    </cfRule>
    <cfRule type="cellIs" dxfId="72" priority="21" stopIfTrue="1" operator="equal">
      <formula>$P$45</formula>
    </cfRule>
  </conditionalFormatting>
  <conditionalFormatting sqref="R48:R94">
    <cfRule type="cellIs" dxfId="71" priority="22" stopIfTrue="1" operator="equal">
      <formula>$R$45</formula>
    </cfRule>
    <cfRule type="cellIs" dxfId="70" priority="23" stopIfTrue="1" operator="notEqual">
      <formula>$R$45</formula>
    </cfRule>
  </conditionalFormatting>
  <conditionalFormatting sqref="T48:T94">
    <cfRule type="cellIs" dxfId="69" priority="24" stopIfTrue="1" operator="equal">
      <formula>$T$45</formula>
    </cfRule>
    <cfRule type="cellIs" dxfId="68" priority="25" stopIfTrue="1" operator="notEqual">
      <formula>$T$45</formula>
    </cfRule>
  </conditionalFormatting>
  <conditionalFormatting sqref="V48:V94">
    <cfRule type="cellIs" dxfId="67" priority="26" stopIfTrue="1" operator="equal">
      <formula>$V$45</formula>
    </cfRule>
    <cfRule type="cellIs" dxfId="66" priority="27" stopIfTrue="1" operator="notEqual">
      <formula>$V$45</formula>
    </cfRule>
  </conditionalFormatting>
  <conditionalFormatting sqref="X48:X94">
    <cfRule type="cellIs" dxfId="65" priority="28" stopIfTrue="1" operator="equal">
      <formula>$X$45</formula>
    </cfRule>
    <cfRule type="cellIs" dxfId="64" priority="29" stopIfTrue="1" operator="notEqual">
      <formula>$X$45</formula>
    </cfRule>
  </conditionalFormatting>
  <conditionalFormatting sqref="Z48:Z94">
    <cfRule type="cellIs" dxfId="63" priority="30" stopIfTrue="1" operator="equal">
      <formula>$Z$45</formula>
    </cfRule>
    <cfRule type="cellIs" dxfId="62" priority="31" stopIfTrue="1" operator="notEqual">
      <formula>$Z$45</formula>
    </cfRule>
  </conditionalFormatting>
  <conditionalFormatting sqref="AB48:AB94">
    <cfRule type="cellIs" dxfId="61" priority="32" stopIfTrue="1" operator="equal">
      <formula>$AB$45</formula>
    </cfRule>
    <cfRule type="cellIs" dxfId="60" priority="33" stopIfTrue="1" operator="notEqual">
      <formula>$AB$45</formula>
    </cfRule>
  </conditionalFormatting>
  <conditionalFormatting sqref="AD48:AD94">
    <cfRule type="cellIs" dxfId="59" priority="34" stopIfTrue="1" operator="equal">
      <formula>$AD$45</formula>
    </cfRule>
    <cfRule type="cellIs" dxfId="58" priority="35" stopIfTrue="1" operator="notEqual">
      <formula>$AD$45</formula>
    </cfRule>
  </conditionalFormatting>
  <conditionalFormatting sqref="AF48:AF94">
    <cfRule type="cellIs" dxfId="57" priority="36" stopIfTrue="1" operator="equal">
      <formula>$AF$45</formula>
    </cfRule>
    <cfRule type="cellIs" dxfId="56" priority="37" stopIfTrue="1" operator="notEqual">
      <formula>$AF$45</formula>
    </cfRule>
  </conditionalFormatting>
  <conditionalFormatting sqref="AH48:AH94">
    <cfRule type="cellIs" dxfId="55" priority="38" stopIfTrue="1" operator="equal">
      <formula>$AH$45</formula>
    </cfRule>
    <cfRule type="cellIs" dxfId="54" priority="39" stopIfTrue="1" operator="notEqual">
      <formula>$AH$45</formula>
    </cfRule>
  </conditionalFormatting>
  <conditionalFormatting sqref="AJ48:AJ94">
    <cfRule type="cellIs" dxfId="53" priority="40" stopIfTrue="1" operator="equal">
      <formula>$AJ$45</formula>
    </cfRule>
    <cfRule type="cellIs" dxfId="52" priority="41" stopIfTrue="1" operator="notEqual">
      <formula>$AJ$45</formula>
    </cfRule>
  </conditionalFormatting>
  <conditionalFormatting sqref="AL48:AL94">
    <cfRule type="cellIs" dxfId="51" priority="42" stopIfTrue="1" operator="equal">
      <formula>$AL$45</formula>
    </cfRule>
    <cfRule type="cellIs" dxfId="50" priority="43" stopIfTrue="1" operator="notEqual">
      <formula>$AL$45</formula>
    </cfRule>
  </conditionalFormatting>
  <conditionalFormatting sqref="AN48:AN94">
    <cfRule type="cellIs" dxfId="49" priority="44" stopIfTrue="1" operator="equal">
      <formula>$AN$45</formula>
    </cfRule>
    <cfRule type="cellIs" dxfId="48" priority="45" stopIfTrue="1" operator="notEqual">
      <formula>$AN$45</formula>
    </cfRule>
  </conditionalFormatting>
  <conditionalFormatting sqref="AP48:AP94">
    <cfRule type="cellIs" dxfId="47" priority="46" stopIfTrue="1" operator="equal">
      <formula>$AP$45</formula>
    </cfRule>
    <cfRule type="cellIs" dxfId="46" priority="47" stopIfTrue="1" operator="notEqual">
      <formula>$AP$45</formula>
    </cfRule>
  </conditionalFormatting>
  <conditionalFormatting sqref="AR48:AR94">
    <cfRule type="cellIs" dxfId="45" priority="48" stopIfTrue="1" operator="equal">
      <formula>$AR$45</formula>
    </cfRule>
    <cfRule type="cellIs" dxfId="44" priority="49" stopIfTrue="1" operator="notEqual">
      <formula>$AR$45</formula>
    </cfRule>
  </conditionalFormatting>
  <conditionalFormatting sqref="AV48:AV94">
    <cfRule type="cellIs" dxfId="43" priority="1" stopIfTrue="1" operator="lessThan">
      <formula>13.8</formula>
    </cfRule>
    <cfRule type="cellIs" dxfId="42" priority="2" stopIfTrue="1" operator="greaterThanOrEqual">
      <formula>250</formula>
    </cfRule>
    <cfRule type="cellIs" dxfId="41" priority="3" stopIfTrue="1" operator="lessThan">
      <formula>250</formula>
    </cfRule>
  </conditionalFormatting>
  <dataValidations count="5">
    <dataValidation type="decimal" allowBlank="1" showInputMessage="1" showErrorMessage="1" errorTitle="ERROR" error="Sólo se admiten valores decimales entre 0 y 2. Ingresar valores con coma decimal y no con punto, por ejemplo: 2,5 y no 2.5" sqref="AA48:AA94 Y48:Y94">
      <formula1>0</formula1>
      <formula2>2</formula2>
    </dataValidation>
    <dataValidation type="decimal" allowBlank="1" showInputMessage="1" showErrorMessage="1" errorTitle="ERROR" error="Sólo se admiten valores decimales entre 0 y 3. Ingresar valores con coma decimal y no con punto, por ejemplo: 2,5 y no 2.5" sqref="K48:K94">
      <formula1>0</formula1>
      <formula2>3</formula2>
    </dataValidation>
    <dataValidation type="decimal" allowBlank="1" showInputMessage="1" showErrorMessage="1" errorTitle="ERROR" error="Sólo se admiten valores decimales entre 0 y 2,5._x000a_Ingresar valores con coma decimal y no con punto, por ejemplo: 1,5 y no 1.5" sqref="W48:W94">
      <formula1>0</formula1>
      <formula2>2.5</formula2>
    </dataValidation>
    <dataValidation type="list" allowBlank="1" showInputMessage="1" showErrorMessage="1" errorTitle="Error" error="DIGITAR &quot;p o P&quot; SI ALUMNO SE ENCUENTRA PRESENTE O BIEN &quot;a o A&quot;  SI ESTÁ AUSENTE." sqref="E48:E94">
      <formula1>$BF$14:$BF$15</formula1>
    </dataValidation>
    <dataValidation type="list" allowBlank="1" showInputMessage="1" showErrorMessage="1" errorTitle="ERROR" error="SOLO SE ADMITEN LAS ALTERNATIVAS: A, B, C y D." sqref="F48:F94 H48:H94 AP48:AP94 AN48:AN94 AL48:AL94 AJ48:AJ94 AH48:AH94 AF48:AF94 AB48:AB94 AD48:AD94 Z48:Z94 X48:X94 V48:V94 T48:T94 R48:R94 P48:P94 N48:N94 L48:L94 J48:J94 AR48:AR94">
      <formula1>$J$8:$J$11</formula1>
    </dataValidation>
  </dataValidations>
  <hyperlinks>
    <hyperlink ref="C3" r:id="rId1"/>
  </hyperlinks>
  <printOptions horizontalCentered="1"/>
  <pageMargins left="0.15748031496062992" right="0.27559055118110237" top="0.19685039370078741" bottom="0.19685039370078741" header="0.15748031496062992" footer="0.27559055118110237"/>
  <pageSetup paperSize="258" scale="55" orientation="landscape" horizontalDpi="300" verticalDpi="300" r:id="rId2"/>
  <headerFooter alignWithMargins="0"/>
  <rowBreaks count="1" manualBreakCount="1">
    <brk id="39" max="72" man="1"/>
  </rowBreaks>
  <colBreaks count="1" manualBreakCount="1">
    <brk id="52" max="102" man="1"/>
  </colBreaks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</sheetPr>
  <dimension ref="A2:BJ121"/>
  <sheetViews>
    <sheetView showGridLines="0" topLeftCell="A6" zoomScale="71" zoomScaleNormal="71" workbookViewId="0">
      <selection activeCell="D7" sqref="D7:G7"/>
    </sheetView>
  </sheetViews>
  <sheetFormatPr baseColWidth="10" defaultColWidth="9.140625" defaultRowHeight="12.75" x14ac:dyDescent="0.2"/>
  <cols>
    <col min="1" max="1" width="9.140625" style="25"/>
    <col min="2" max="2" width="32.28515625" customWidth="1"/>
    <col min="3" max="4" width="22.28515625" customWidth="1"/>
    <col min="5" max="5" width="22.28515625" style="25" customWidth="1"/>
    <col min="6" max="6" width="7.28515625" customWidth="1"/>
    <col min="7" max="7" width="10.5703125" customWidth="1"/>
    <col min="8" max="8" width="7.5703125" customWidth="1"/>
    <col min="9" max="9" width="13.28515625" customWidth="1"/>
    <col min="10" max="10" width="13.140625" style="25" customWidth="1"/>
    <col min="11" max="11" width="16" style="25" customWidth="1"/>
    <col min="12" max="12" width="8.5703125" style="25" customWidth="1"/>
    <col min="13" max="13" width="8.140625" customWidth="1"/>
    <col min="14" max="17" width="5.42578125" customWidth="1"/>
    <col min="18" max="18" width="5.7109375" customWidth="1"/>
    <col min="19" max="19" width="7.85546875" customWidth="1"/>
    <col min="20" max="20" width="8" customWidth="1"/>
    <col min="21" max="21" width="10.85546875" customWidth="1"/>
    <col min="22" max="22" width="12" customWidth="1"/>
    <col min="23" max="23" width="12.5703125" style="77" customWidth="1"/>
    <col min="24" max="27" width="8.140625" style="77" customWidth="1"/>
    <col min="28" max="28" width="29.85546875" style="77" customWidth="1"/>
    <col min="29" max="30" width="8.140625" style="77" customWidth="1"/>
    <col min="31" max="31" width="16.5703125" style="77" customWidth="1"/>
    <col min="32" max="32" width="16.5703125" style="113" customWidth="1"/>
    <col min="33" max="35" width="14.28515625" style="77" customWidth="1"/>
    <col min="36" max="39" width="8.140625" style="77" customWidth="1"/>
    <col min="40" max="40" width="8.28515625" style="77" customWidth="1"/>
    <col min="41" max="41" width="11.7109375" style="77" bestFit="1" customWidth="1"/>
    <col min="42" max="43" width="12.42578125" style="77" bestFit="1" customWidth="1"/>
    <col min="44" max="46" width="17.42578125" customWidth="1"/>
    <col min="47" max="47" width="13.42578125" customWidth="1"/>
    <col min="48" max="48" width="5.5703125" customWidth="1"/>
    <col min="52" max="52" width="30.28515625" customWidth="1"/>
    <col min="53" max="62" width="10.5703125" customWidth="1"/>
  </cols>
  <sheetData>
    <row r="2" spans="2:62" ht="12.75" customHeight="1" x14ac:dyDescent="0.2">
      <c r="C2" s="236"/>
      <c r="D2" s="236"/>
      <c r="E2" s="236"/>
      <c r="F2" s="236"/>
      <c r="G2" s="236"/>
      <c r="H2" s="236"/>
      <c r="I2" s="236"/>
      <c r="J2" s="236"/>
    </row>
    <row r="3" spans="2:62" ht="12.75" customHeight="1" x14ac:dyDescent="0.2">
      <c r="C3" s="282"/>
      <c r="D3" s="283"/>
      <c r="E3" s="283"/>
      <c r="F3" s="283"/>
      <c r="G3" s="283"/>
      <c r="H3" s="283"/>
      <c r="I3" s="283"/>
      <c r="J3" s="283"/>
    </row>
    <row r="4" spans="2:62" ht="12.75" customHeight="1" x14ac:dyDescent="0.2">
      <c r="C4" s="1"/>
      <c r="D4" s="1"/>
      <c r="E4" s="1"/>
      <c r="F4" s="1"/>
      <c r="G4" s="1"/>
      <c r="H4" s="1"/>
      <c r="I4" s="1"/>
      <c r="J4" s="1"/>
    </row>
    <row r="5" spans="2:62" ht="23.25" customHeight="1" x14ac:dyDescent="0.2">
      <c r="C5" s="382" t="s">
        <v>119</v>
      </c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AY5" s="114"/>
      <c r="AZ5" s="114"/>
      <c r="BA5" s="115"/>
      <c r="BB5" s="115"/>
      <c r="BC5" s="115"/>
      <c r="BD5" s="115"/>
      <c r="BE5" s="115"/>
      <c r="BF5" s="115"/>
      <c r="BG5" s="115"/>
      <c r="BH5" s="115"/>
    </row>
    <row r="6" spans="2:62" ht="58.5" customHeight="1" x14ac:dyDescent="0.2">
      <c r="C6" s="2"/>
      <c r="D6" s="2"/>
      <c r="E6" s="23"/>
      <c r="F6" s="2"/>
      <c r="G6" s="2"/>
      <c r="I6" s="21"/>
      <c r="J6" s="49"/>
      <c r="K6" s="49"/>
      <c r="AE6" s="383" t="s">
        <v>126</v>
      </c>
      <c r="AF6" s="384"/>
      <c r="AY6" s="116"/>
      <c r="AZ6" s="116"/>
      <c r="BA6" s="385"/>
      <c r="BB6" s="385"/>
      <c r="BC6" s="385"/>
      <c r="BD6" s="385"/>
      <c r="BE6" s="385"/>
      <c r="BF6" s="385"/>
      <c r="BG6" s="385"/>
      <c r="BH6" s="385"/>
      <c r="BI6" s="385"/>
      <c r="BJ6" s="385"/>
    </row>
    <row r="7" spans="2:62" ht="25.5" customHeight="1" x14ac:dyDescent="0.2">
      <c r="B7" s="3"/>
      <c r="C7" s="117" t="s">
        <v>100</v>
      </c>
      <c r="D7" s="386"/>
      <c r="E7" s="386"/>
      <c r="F7" s="386"/>
      <c r="G7" s="386"/>
      <c r="H7" s="118"/>
      <c r="I7" s="44"/>
      <c r="J7" s="44"/>
      <c r="K7" s="119"/>
      <c r="L7" s="44"/>
      <c r="AE7" s="120" t="s">
        <v>101</v>
      </c>
      <c r="AF7" s="120" t="s">
        <v>102</v>
      </c>
      <c r="AY7" s="116"/>
      <c r="AZ7" s="116"/>
      <c r="BA7" s="385"/>
      <c r="BB7" s="385"/>
      <c r="BC7" s="385"/>
      <c r="BD7" s="385"/>
      <c r="BE7" s="385"/>
      <c r="BF7" s="385"/>
      <c r="BG7" s="385"/>
      <c r="BH7" s="385"/>
      <c r="BI7" s="385"/>
      <c r="BJ7" s="385"/>
    </row>
    <row r="8" spans="2:62" ht="36" customHeight="1" x14ac:dyDescent="0.2">
      <c r="B8" s="3"/>
      <c r="C8" s="117" t="s">
        <v>1</v>
      </c>
      <c r="D8" s="378"/>
      <c r="E8" s="379"/>
      <c r="F8" s="379"/>
      <c r="G8" s="380"/>
      <c r="H8" s="83"/>
      <c r="I8" s="44"/>
      <c r="J8" s="44"/>
      <c r="K8" s="119"/>
      <c r="L8" s="44"/>
      <c r="M8" s="43"/>
      <c r="N8" s="43"/>
      <c r="O8" s="43"/>
      <c r="P8" s="43"/>
      <c r="Q8" s="43"/>
      <c r="R8" s="43"/>
      <c r="AE8" s="120">
        <v>1</v>
      </c>
      <c r="AF8" s="121" t="e">
        <f>K18</f>
        <v>#DIV/0!</v>
      </c>
      <c r="AY8" s="116"/>
      <c r="AZ8" s="116"/>
      <c r="BA8" s="381"/>
      <c r="BB8" s="381"/>
      <c r="BC8" s="374"/>
      <c r="BD8" s="374"/>
      <c r="BE8" s="374"/>
      <c r="BF8" s="374"/>
      <c r="BG8" s="374"/>
      <c r="BH8" s="374"/>
      <c r="BI8" s="374"/>
      <c r="BJ8" s="374"/>
    </row>
    <row r="9" spans="2:62" ht="36" customHeight="1" x14ac:dyDescent="0.2">
      <c r="B9" s="3"/>
      <c r="C9" s="117" t="s">
        <v>6</v>
      </c>
      <c r="D9" s="375"/>
      <c r="E9" s="376"/>
      <c r="F9" s="376"/>
      <c r="G9" s="377"/>
      <c r="H9" s="83"/>
      <c r="I9" s="44"/>
      <c r="J9" s="44"/>
      <c r="K9" s="119"/>
      <c r="L9" s="44"/>
      <c r="M9" s="43"/>
      <c r="N9" s="43"/>
      <c r="O9" s="43"/>
      <c r="P9" s="43"/>
      <c r="Q9" s="43"/>
      <c r="R9" s="43"/>
      <c r="AE9" s="120">
        <v>2</v>
      </c>
      <c r="AF9" s="121" t="e">
        <f t="shared" ref="AF9:AF27" si="0">K19</f>
        <v>#DIV/0!</v>
      </c>
      <c r="AY9" s="116"/>
      <c r="AZ9" s="116"/>
      <c r="BA9" s="381"/>
      <c r="BB9" s="381"/>
      <c r="BC9" s="374"/>
      <c r="BD9" s="374"/>
      <c r="BE9" s="374"/>
      <c r="BF9" s="374"/>
      <c r="BG9" s="374"/>
      <c r="BH9" s="374"/>
      <c r="BI9" s="374"/>
      <c r="BJ9" s="374"/>
    </row>
    <row r="10" spans="2:62" ht="36" customHeight="1" x14ac:dyDescent="0.2">
      <c r="B10" s="3"/>
      <c r="C10" s="369" t="s">
        <v>103</v>
      </c>
      <c r="D10" s="370"/>
      <c r="E10" s="371"/>
      <c r="F10" s="372">
        <f>SUM('8º básico A'!F10:H10,'8º básico B'!F10:H10,'8º básico C'!F10:H10)</f>
        <v>29</v>
      </c>
      <c r="G10" s="373"/>
      <c r="H10" s="123"/>
      <c r="I10" s="44"/>
      <c r="J10" s="44"/>
      <c r="K10" s="119"/>
      <c r="L10" s="44"/>
      <c r="M10" s="43"/>
      <c r="N10" s="43"/>
      <c r="O10" s="43"/>
      <c r="P10" s="43"/>
      <c r="Q10" s="43"/>
      <c r="R10" s="43"/>
      <c r="AE10" s="120">
        <v>3</v>
      </c>
      <c r="AF10" s="121" t="e">
        <f t="shared" si="0"/>
        <v>#DIV/0!</v>
      </c>
      <c r="AY10" s="116"/>
      <c r="AZ10" s="116"/>
      <c r="BA10" s="381"/>
      <c r="BB10" s="381"/>
      <c r="BC10" s="374"/>
      <c r="BD10" s="374"/>
      <c r="BE10" s="374"/>
      <c r="BF10" s="374"/>
      <c r="BG10" s="374"/>
      <c r="BH10" s="374"/>
      <c r="BI10" s="374"/>
      <c r="BJ10" s="374"/>
    </row>
    <row r="11" spans="2:62" ht="39.75" customHeight="1" x14ac:dyDescent="0.2">
      <c r="B11" s="3"/>
      <c r="C11" s="369" t="s">
        <v>104</v>
      </c>
      <c r="D11" s="370"/>
      <c r="E11" s="371"/>
      <c r="F11" s="372">
        <f>SUM('8º básico A'!F11:H11,'8º básico B'!F11:H11,'8º básico C'!F11:H11)</f>
        <v>1</v>
      </c>
      <c r="G11" s="373"/>
      <c r="H11" s="83"/>
      <c r="I11" s="44" t="s">
        <v>105</v>
      </c>
      <c r="J11" s="44"/>
      <c r="K11" s="44"/>
      <c r="L11" s="44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78"/>
      <c r="X11" s="78"/>
      <c r="Y11" s="78"/>
      <c r="Z11" s="78"/>
      <c r="AA11" s="78"/>
      <c r="AB11" s="78"/>
      <c r="AC11" s="78"/>
      <c r="AD11" s="78"/>
      <c r="AE11" s="120">
        <v>4</v>
      </c>
      <c r="AF11" s="121" t="e">
        <f t="shared" si="0"/>
        <v>#DIV/0!</v>
      </c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Y11" s="116"/>
      <c r="AZ11" s="116"/>
      <c r="BA11" s="122"/>
      <c r="BB11" s="122"/>
      <c r="BC11" s="124"/>
      <c r="BD11" s="124"/>
      <c r="BE11" s="125"/>
      <c r="BF11" s="126"/>
      <c r="BG11" s="126"/>
      <c r="BH11" s="126"/>
      <c r="BI11" s="126"/>
      <c r="BJ11" s="126"/>
    </row>
    <row r="12" spans="2:62" ht="24" customHeight="1" x14ac:dyDescent="0.2">
      <c r="B12" s="3"/>
      <c r="C12" s="369" t="s">
        <v>15</v>
      </c>
      <c r="D12" s="370"/>
      <c r="E12" s="371"/>
      <c r="F12" s="372">
        <f>SUM('8º básico A'!F12:H12,'8º básico B'!F12:H12,'8º básico C'!F12:H12)</f>
        <v>28</v>
      </c>
      <c r="G12" s="373"/>
      <c r="H12" s="65"/>
      <c r="I12" s="44"/>
      <c r="J12" s="44"/>
      <c r="K12" s="44"/>
      <c r="L12" s="44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78"/>
      <c r="X12" s="78"/>
      <c r="Y12" s="78"/>
      <c r="Z12" s="78"/>
      <c r="AA12" s="78"/>
      <c r="AB12" s="78"/>
      <c r="AC12" s="78"/>
      <c r="AD12" s="78"/>
      <c r="AE12" s="120">
        <v>5</v>
      </c>
      <c r="AF12" s="121" t="e">
        <f t="shared" si="0"/>
        <v>#DIV/0!</v>
      </c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Y12" s="363"/>
      <c r="AZ12" s="364"/>
      <c r="BA12" s="127"/>
      <c r="BB12" s="128"/>
      <c r="BC12" s="127"/>
      <c r="BD12" s="128"/>
      <c r="BE12" s="127"/>
      <c r="BF12" s="128"/>
      <c r="BG12" s="129"/>
      <c r="BH12" s="128"/>
      <c r="BI12" s="129"/>
      <c r="BJ12" s="128"/>
    </row>
    <row r="13" spans="2:62" ht="24" customHeight="1" x14ac:dyDescent="0.2">
      <c r="C13" s="9"/>
      <c r="D13" s="9"/>
      <c r="E13" s="24"/>
      <c r="F13" s="9"/>
      <c r="G13" s="9"/>
      <c r="I13" s="44"/>
      <c r="J13" s="44"/>
      <c r="K13" s="44"/>
      <c r="L13" s="44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78"/>
      <c r="X13" s="78"/>
      <c r="Y13" s="78"/>
      <c r="Z13" s="78"/>
      <c r="AA13" s="78"/>
      <c r="AB13" s="78"/>
      <c r="AC13" s="78"/>
      <c r="AD13" s="78"/>
      <c r="AE13" s="120">
        <v>6</v>
      </c>
      <c r="AF13" s="121" t="e">
        <f t="shared" si="0"/>
        <v>#DIV/0!</v>
      </c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U13" s="30"/>
      <c r="AY13" s="363"/>
      <c r="AZ13" s="364"/>
      <c r="BA13" s="127"/>
      <c r="BB13" s="128"/>
      <c r="BC13" s="127"/>
      <c r="BD13" s="128"/>
      <c r="BE13" s="127"/>
      <c r="BF13" s="128"/>
      <c r="BG13" s="129"/>
      <c r="BH13" s="128"/>
      <c r="BI13" s="129"/>
      <c r="BJ13" s="128"/>
    </row>
    <row r="14" spans="2:62" ht="24" customHeight="1" x14ac:dyDescent="0.2">
      <c r="AE14" s="120">
        <v>7</v>
      </c>
      <c r="AF14" s="121" t="e">
        <f t="shared" si="0"/>
        <v>#DIV/0!</v>
      </c>
      <c r="AU14" s="58" t="s">
        <v>0</v>
      </c>
      <c r="AY14" s="363"/>
      <c r="AZ14" s="364"/>
      <c r="BA14" s="127"/>
      <c r="BB14" s="128"/>
      <c r="BC14" s="127"/>
      <c r="BD14" s="128"/>
      <c r="BE14" s="127"/>
      <c r="BF14" s="128"/>
      <c r="BG14" s="129"/>
      <c r="BH14" s="128"/>
      <c r="BI14" s="129"/>
      <c r="BJ14" s="128"/>
    </row>
    <row r="15" spans="2:62" ht="24" customHeight="1" thickBot="1" x14ac:dyDescent="0.25">
      <c r="B15" s="21"/>
      <c r="C15" s="21"/>
      <c r="D15" s="21" t="s">
        <v>105</v>
      </c>
      <c r="AE15" s="120">
        <v>8</v>
      </c>
      <c r="AF15" s="121" t="e">
        <f t="shared" si="0"/>
        <v>#DIV/0!</v>
      </c>
      <c r="AU15" s="58" t="s">
        <v>4</v>
      </c>
      <c r="AY15" s="363"/>
      <c r="AZ15" s="364"/>
      <c r="BA15" s="127"/>
      <c r="BB15" s="128"/>
      <c r="BC15" s="127"/>
      <c r="BD15" s="128"/>
      <c r="BE15" s="127"/>
      <c r="BF15" s="128"/>
      <c r="BG15" s="129"/>
      <c r="BH15" s="128"/>
      <c r="BI15" s="129"/>
      <c r="BJ15" s="128"/>
    </row>
    <row r="16" spans="2:62" ht="24" customHeight="1" x14ac:dyDescent="0.2">
      <c r="B16" s="365" t="s">
        <v>120</v>
      </c>
      <c r="C16" s="366"/>
      <c r="D16" s="366"/>
      <c r="E16" s="366"/>
      <c r="F16" s="366"/>
      <c r="G16" s="366"/>
      <c r="H16" s="366"/>
      <c r="I16" s="366"/>
      <c r="J16" s="366"/>
      <c r="K16" s="367"/>
      <c r="L16" s="130"/>
      <c r="M16" s="131"/>
      <c r="N16" s="131"/>
      <c r="O16" s="131"/>
      <c r="P16" s="131"/>
      <c r="Q16" s="131"/>
      <c r="R16" s="131"/>
      <c r="S16" s="50"/>
      <c r="T16" s="50"/>
      <c r="U16" s="50"/>
      <c r="AE16" s="120">
        <v>9</v>
      </c>
      <c r="AF16" s="121" t="e">
        <f t="shared" si="0"/>
        <v>#DIV/0!</v>
      </c>
      <c r="AU16" s="43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</row>
    <row r="17" spans="2:62" ht="18" customHeight="1" x14ac:dyDescent="0.25">
      <c r="B17" s="204" t="s">
        <v>2</v>
      </c>
      <c r="C17" s="368" t="s">
        <v>13</v>
      </c>
      <c r="D17" s="368"/>
      <c r="E17" s="368"/>
      <c r="F17" s="368"/>
      <c r="G17" s="368"/>
      <c r="H17" s="368"/>
      <c r="I17" s="368"/>
      <c r="J17" s="368"/>
      <c r="K17" s="205" t="s">
        <v>102</v>
      </c>
      <c r="U17" s="50"/>
      <c r="AE17" s="120">
        <v>10</v>
      </c>
      <c r="AF17" s="121" t="e">
        <f t="shared" si="0"/>
        <v>#DIV/0!</v>
      </c>
      <c r="AN17" s="79"/>
      <c r="AO17" s="79"/>
      <c r="AP17" s="79"/>
      <c r="AQ17" s="79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</row>
    <row r="18" spans="2:62" ht="32.25" customHeight="1" x14ac:dyDescent="0.2">
      <c r="B18" s="206">
        <v>1</v>
      </c>
      <c r="C18" s="314" t="s">
        <v>44</v>
      </c>
      <c r="D18" s="314"/>
      <c r="E18" s="314"/>
      <c r="F18" s="314"/>
      <c r="G18" s="314"/>
      <c r="H18" s="314"/>
      <c r="I18" s="314"/>
      <c r="J18" s="314"/>
      <c r="K18" s="207" t="e">
        <f>AVERAGE('8º básico A'!F99,'8º básico B'!F99,'8º básico C'!F99)</f>
        <v>#DIV/0!</v>
      </c>
      <c r="L18" s="91"/>
      <c r="U18" s="50"/>
      <c r="AE18" s="120">
        <v>11</v>
      </c>
      <c r="AF18" s="121" t="e">
        <f t="shared" si="0"/>
        <v>#DIV/0!</v>
      </c>
      <c r="AN18" s="79"/>
      <c r="AO18" s="79"/>
      <c r="AP18" s="79"/>
      <c r="AQ18" s="79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</row>
    <row r="19" spans="2:62" ht="32.25" customHeight="1" x14ac:dyDescent="0.2">
      <c r="B19" s="206">
        <v>2</v>
      </c>
      <c r="C19" s="314" t="s">
        <v>45</v>
      </c>
      <c r="D19" s="314"/>
      <c r="E19" s="314"/>
      <c r="F19" s="314"/>
      <c r="G19" s="314"/>
      <c r="H19" s="314"/>
      <c r="I19" s="314"/>
      <c r="J19" s="314"/>
      <c r="K19" s="207" t="e">
        <f>AVERAGE('8º básico A'!H97,'8º básico B'!H97,'8º básico C'!H97)</f>
        <v>#DIV/0!</v>
      </c>
      <c r="L19" s="91"/>
      <c r="U19" s="50"/>
      <c r="AE19" s="120">
        <v>12</v>
      </c>
      <c r="AF19" s="121" t="e">
        <f t="shared" si="0"/>
        <v>#DIV/0!</v>
      </c>
      <c r="AN19" s="79"/>
      <c r="AO19" s="79"/>
      <c r="AP19" s="79"/>
      <c r="AQ19" s="79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</row>
    <row r="20" spans="2:62" ht="32.25" customHeight="1" x14ac:dyDescent="0.2">
      <c r="B20" s="206">
        <v>3</v>
      </c>
      <c r="C20" s="314" t="s">
        <v>46</v>
      </c>
      <c r="D20" s="314"/>
      <c r="E20" s="314"/>
      <c r="F20" s="314"/>
      <c r="G20" s="314"/>
      <c r="H20" s="314"/>
      <c r="I20" s="314"/>
      <c r="J20" s="314"/>
      <c r="K20" s="207" t="e">
        <f>AVERAGE('8º básico A'!J97,'8º básico B'!J97,'8º básico C'!J97)</f>
        <v>#DIV/0!</v>
      </c>
      <c r="L20" s="91"/>
      <c r="U20" s="50"/>
      <c r="AE20" s="120">
        <v>13</v>
      </c>
      <c r="AF20" s="121" t="e">
        <f t="shared" si="0"/>
        <v>#DIV/0!</v>
      </c>
      <c r="AN20" s="79"/>
      <c r="AO20" s="79"/>
      <c r="AP20" s="79"/>
      <c r="AQ20" s="79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</row>
    <row r="21" spans="2:62" ht="32.25" customHeight="1" x14ac:dyDescent="0.2">
      <c r="B21" s="206">
        <v>4</v>
      </c>
      <c r="C21" s="314" t="s">
        <v>47</v>
      </c>
      <c r="D21" s="314"/>
      <c r="E21" s="314"/>
      <c r="F21" s="314"/>
      <c r="G21" s="314"/>
      <c r="H21" s="314"/>
      <c r="I21" s="314"/>
      <c r="J21" s="314"/>
      <c r="K21" s="207" t="e">
        <f>AVERAGE('8º básico A'!L97,'8º básico B'!L97,'8º básico C'!L97)</f>
        <v>#DIV/0!</v>
      </c>
      <c r="L21" s="91"/>
      <c r="U21" s="50"/>
      <c r="AE21" s="120">
        <v>14</v>
      </c>
      <c r="AF21" s="121" t="e">
        <f t="shared" si="0"/>
        <v>#DIV/0!</v>
      </c>
      <c r="AN21" s="79"/>
      <c r="AO21" s="79"/>
      <c r="AP21" s="79"/>
      <c r="AQ21" s="79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</row>
    <row r="22" spans="2:62" ht="32.25" customHeight="1" x14ac:dyDescent="0.2">
      <c r="B22" s="206">
        <v>5</v>
      </c>
      <c r="C22" s="314" t="s">
        <v>48</v>
      </c>
      <c r="D22" s="314"/>
      <c r="E22" s="314"/>
      <c r="F22" s="314"/>
      <c r="G22" s="314"/>
      <c r="H22" s="314"/>
      <c r="I22" s="314"/>
      <c r="J22" s="314"/>
      <c r="K22" s="207" t="e">
        <f>AVERAGE('8º básico A'!N97,'8º básico B'!N97,'8º básico C'!N97)</f>
        <v>#DIV/0!</v>
      </c>
      <c r="L22" s="91"/>
      <c r="U22" s="50"/>
      <c r="AE22" s="120">
        <v>15</v>
      </c>
      <c r="AF22" s="121" t="e">
        <f t="shared" si="0"/>
        <v>#DIV/0!</v>
      </c>
      <c r="AN22" s="79"/>
      <c r="AO22" s="79"/>
      <c r="AP22" s="79"/>
      <c r="AQ22" s="79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</row>
    <row r="23" spans="2:62" ht="32.25" customHeight="1" x14ac:dyDescent="0.2">
      <c r="B23" s="206">
        <v>6</v>
      </c>
      <c r="C23" s="314" t="s">
        <v>49</v>
      </c>
      <c r="D23" s="314"/>
      <c r="E23" s="314"/>
      <c r="F23" s="314"/>
      <c r="G23" s="314"/>
      <c r="H23" s="314"/>
      <c r="I23" s="314"/>
      <c r="J23" s="314"/>
      <c r="K23" s="207" t="e">
        <f>AVERAGE('8º básico A'!P97,'8º básico B'!P97,'8º básico C'!P97)</f>
        <v>#DIV/0!</v>
      </c>
      <c r="L23" s="91"/>
      <c r="U23" s="50"/>
      <c r="AE23" s="120">
        <v>16</v>
      </c>
      <c r="AF23" s="121" t="e">
        <f t="shared" si="0"/>
        <v>#DIV/0!</v>
      </c>
      <c r="AN23" s="80"/>
      <c r="AO23" s="80"/>
      <c r="AP23" s="80"/>
      <c r="AQ23" s="80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</row>
    <row r="24" spans="2:62" ht="32.25" customHeight="1" x14ac:dyDescent="0.2">
      <c r="B24" s="206">
        <v>7</v>
      </c>
      <c r="C24" s="314" t="s">
        <v>50</v>
      </c>
      <c r="D24" s="314"/>
      <c r="E24" s="314"/>
      <c r="F24" s="314"/>
      <c r="G24" s="314"/>
      <c r="H24" s="314"/>
      <c r="I24" s="314"/>
      <c r="J24" s="314"/>
      <c r="K24" s="207" t="e">
        <f>AVERAGE('8º básico A'!R97,'8º básico B'!R97,'8º básico C'!R97)</f>
        <v>#DIV/0!</v>
      </c>
      <c r="L24" s="91"/>
      <c r="U24" s="50"/>
      <c r="AE24" s="120">
        <v>17</v>
      </c>
      <c r="AF24" s="121" t="e">
        <f t="shared" si="0"/>
        <v>#DIV/0!</v>
      </c>
      <c r="AN24" s="80"/>
      <c r="AO24" s="80"/>
      <c r="AP24" s="80"/>
      <c r="AQ24" s="80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</row>
    <row r="25" spans="2:62" ht="32.25" customHeight="1" x14ac:dyDescent="0.2">
      <c r="B25" s="206">
        <v>8</v>
      </c>
      <c r="C25" s="314" t="s">
        <v>51</v>
      </c>
      <c r="D25" s="314"/>
      <c r="E25" s="314"/>
      <c r="F25" s="314"/>
      <c r="G25" s="314"/>
      <c r="H25" s="314"/>
      <c r="I25" s="314"/>
      <c r="J25" s="314"/>
      <c r="K25" s="207" t="e">
        <f>AVERAGE('8º básico A'!T97,'8º básico B'!T97,'8º básico C'!T97)</f>
        <v>#DIV/0!</v>
      </c>
      <c r="L25" s="91"/>
      <c r="U25" s="50"/>
      <c r="AE25" s="120">
        <v>18</v>
      </c>
      <c r="AF25" s="121" t="e">
        <f t="shared" si="0"/>
        <v>#DIV/0!</v>
      </c>
      <c r="AN25" s="80"/>
      <c r="AO25" s="80"/>
      <c r="AP25" s="80"/>
      <c r="AQ25" s="80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</row>
    <row r="26" spans="2:62" ht="33" customHeight="1" x14ac:dyDescent="0.2">
      <c r="B26" s="206">
        <v>9</v>
      </c>
      <c r="C26" s="314" t="s">
        <v>52</v>
      </c>
      <c r="D26" s="314"/>
      <c r="E26" s="314"/>
      <c r="F26" s="314"/>
      <c r="G26" s="314"/>
      <c r="H26" s="314"/>
      <c r="I26" s="314"/>
      <c r="J26" s="314"/>
      <c r="K26" s="208" t="e">
        <f>AVERAGE('8º básico A'!V97,'8º básico B'!V97,'8º básico C'!V97)</f>
        <v>#DIV/0!</v>
      </c>
      <c r="L26" s="138"/>
      <c r="M26" s="138"/>
      <c r="U26" s="50"/>
      <c r="AE26" s="120">
        <v>19</v>
      </c>
      <c r="AF26" s="121" t="e">
        <f t="shared" si="0"/>
        <v>#DIV/0!</v>
      </c>
      <c r="AN26" s="80"/>
      <c r="AO26" s="80"/>
      <c r="AP26" s="80"/>
      <c r="AQ26" s="80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</row>
    <row r="27" spans="2:62" ht="33" customHeight="1" x14ac:dyDescent="0.2">
      <c r="B27" s="206">
        <v>10</v>
      </c>
      <c r="C27" s="314" t="s">
        <v>53</v>
      </c>
      <c r="D27" s="314"/>
      <c r="E27" s="314"/>
      <c r="F27" s="314"/>
      <c r="G27" s="314"/>
      <c r="H27" s="314"/>
      <c r="I27" s="314"/>
      <c r="J27" s="314"/>
      <c r="K27" s="208" t="e">
        <f>AVERAGE('8º básico A'!X97,'8º básico B'!X97,'8º básico C'!X97)</f>
        <v>#DIV/0!</v>
      </c>
      <c r="L27" s="138"/>
      <c r="M27" s="138"/>
      <c r="U27" s="50"/>
      <c r="AE27" s="120">
        <v>20</v>
      </c>
      <c r="AF27" s="121" t="e">
        <f t="shared" si="0"/>
        <v>#DIV/0!</v>
      </c>
      <c r="AN27" s="80"/>
      <c r="AO27" s="80"/>
      <c r="AP27" s="80"/>
      <c r="AQ27" s="80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</row>
    <row r="28" spans="2:62" ht="33" customHeight="1" x14ac:dyDescent="0.2">
      <c r="B28" s="206">
        <v>11</v>
      </c>
      <c r="C28" s="314" t="s">
        <v>54</v>
      </c>
      <c r="D28" s="314"/>
      <c r="E28" s="314"/>
      <c r="F28" s="314"/>
      <c r="G28" s="314"/>
      <c r="H28" s="314"/>
      <c r="I28" s="314"/>
      <c r="J28" s="314"/>
      <c r="K28" s="208" t="e">
        <f>AVERAGE('8º básico A'!Z97,'8º básico B'!Z97,'8º básico C'!Z97)</f>
        <v>#DIV/0!</v>
      </c>
      <c r="L28" s="138"/>
      <c r="M28" s="138"/>
      <c r="U28" s="50"/>
      <c r="AE28" s="139"/>
      <c r="AF28" s="140"/>
      <c r="AN28" s="80"/>
      <c r="AO28" s="80"/>
      <c r="AP28" s="80"/>
      <c r="AQ28" s="80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</row>
    <row r="29" spans="2:62" ht="33" customHeight="1" x14ac:dyDescent="0.2">
      <c r="B29" s="206">
        <v>12</v>
      </c>
      <c r="C29" s="314" t="s">
        <v>55</v>
      </c>
      <c r="D29" s="314"/>
      <c r="E29" s="314"/>
      <c r="F29" s="314"/>
      <c r="G29" s="314"/>
      <c r="H29" s="314"/>
      <c r="I29" s="314"/>
      <c r="J29" s="314"/>
      <c r="K29" s="208" t="e">
        <f>AVERAGE('8º básico A'!AB97,'8º básico B'!AB97,'8º básico C'!AB97)</f>
        <v>#DIV/0!</v>
      </c>
      <c r="L29" s="138"/>
      <c r="M29" s="138"/>
      <c r="U29" s="50"/>
      <c r="AE29" s="139"/>
      <c r="AF29" s="140"/>
      <c r="AN29" s="80"/>
      <c r="AO29" s="80"/>
      <c r="AP29" s="80"/>
      <c r="AQ29" s="80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</row>
    <row r="30" spans="2:62" ht="33" customHeight="1" x14ac:dyDescent="0.2">
      <c r="B30" s="206">
        <v>13</v>
      </c>
      <c r="C30" s="314" t="s">
        <v>56</v>
      </c>
      <c r="D30" s="314"/>
      <c r="E30" s="314"/>
      <c r="F30" s="314"/>
      <c r="G30" s="314"/>
      <c r="H30" s="314"/>
      <c r="I30" s="314"/>
      <c r="J30" s="314"/>
      <c r="K30" s="208" t="e">
        <f>AVERAGE('8º básico A'!AD97,'8º básico B'!AD97,'8º básico C'!AD97)</f>
        <v>#DIV/0!</v>
      </c>
      <c r="L30" s="138"/>
      <c r="M30" s="138"/>
      <c r="U30" s="50"/>
      <c r="AE30" s="139"/>
      <c r="AF30" s="140"/>
      <c r="AN30" s="80"/>
      <c r="AO30" s="80"/>
      <c r="AP30" s="80"/>
      <c r="AQ30" s="80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</row>
    <row r="31" spans="2:62" ht="33" customHeight="1" x14ac:dyDescent="0.2">
      <c r="B31" s="206">
        <v>14</v>
      </c>
      <c r="C31" s="314" t="s">
        <v>57</v>
      </c>
      <c r="D31" s="314"/>
      <c r="E31" s="314"/>
      <c r="F31" s="314"/>
      <c r="G31" s="314"/>
      <c r="H31" s="314"/>
      <c r="I31" s="314"/>
      <c r="J31" s="314"/>
      <c r="K31" s="208" t="e">
        <f>AVERAGE('8º básico A'!AF97,'8º básico B'!AF97,'8º básico C'!AF97)</f>
        <v>#DIV/0!</v>
      </c>
      <c r="L31" s="138"/>
      <c r="M31" s="138"/>
      <c r="U31" s="50"/>
      <c r="AE31" s="139"/>
      <c r="AF31" s="140"/>
      <c r="AN31" s="80"/>
      <c r="AO31" s="80"/>
      <c r="AP31" s="80"/>
      <c r="AQ31" s="80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</row>
    <row r="32" spans="2:62" ht="33" customHeight="1" x14ac:dyDescent="0.2">
      <c r="B32" s="206">
        <v>15</v>
      </c>
      <c r="C32" s="314" t="s">
        <v>58</v>
      </c>
      <c r="D32" s="314"/>
      <c r="E32" s="314"/>
      <c r="F32" s="314"/>
      <c r="G32" s="314"/>
      <c r="H32" s="314"/>
      <c r="I32" s="314"/>
      <c r="J32" s="314"/>
      <c r="K32" s="208" t="e">
        <f>AVERAGE('8º básico A'!AH97,'8º básico B'!AH97,'8º básico C'!AH97)</f>
        <v>#DIV/0!</v>
      </c>
      <c r="L32" s="138"/>
      <c r="M32" s="138"/>
      <c r="U32" s="50"/>
      <c r="AE32" s="139"/>
      <c r="AF32" s="140"/>
      <c r="AN32" s="80"/>
      <c r="AO32" s="80"/>
      <c r="AP32" s="80"/>
      <c r="AQ32" s="80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</row>
    <row r="33" spans="1:62" ht="33" customHeight="1" x14ac:dyDescent="0.2">
      <c r="B33" s="206">
        <v>16</v>
      </c>
      <c r="C33" s="314" t="s">
        <v>59</v>
      </c>
      <c r="D33" s="314"/>
      <c r="E33" s="314"/>
      <c r="F33" s="314"/>
      <c r="G33" s="314"/>
      <c r="H33" s="314"/>
      <c r="I33" s="314"/>
      <c r="J33" s="314"/>
      <c r="K33" s="208" t="e">
        <f>AVERAGE('8º básico A'!AJ97,'8º básico B'!AJ97,'8º básico C'!AJ97)</f>
        <v>#DIV/0!</v>
      </c>
      <c r="L33" s="138"/>
      <c r="M33" s="138"/>
      <c r="U33" s="50"/>
      <c r="AE33" s="139"/>
      <c r="AF33" s="140"/>
      <c r="AN33" s="80"/>
      <c r="AO33" s="80"/>
      <c r="AP33" s="80"/>
      <c r="AQ33" s="80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</row>
    <row r="34" spans="1:62" ht="33" customHeight="1" x14ac:dyDescent="0.2">
      <c r="B34" s="206">
        <v>17</v>
      </c>
      <c r="C34" s="314" t="s">
        <v>60</v>
      </c>
      <c r="D34" s="314"/>
      <c r="E34" s="314"/>
      <c r="F34" s="314"/>
      <c r="G34" s="314"/>
      <c r="H34" s="314"/>
      <c r="I34" s="314"/>
      <c r="J34" s="314"/>
      <c r="K34" s="208" t="e">
        <f>AVERAGE('8º básico A'!AL97,'8º básico B'!AL97,'8º básico C'!AL97)</f>
        <v>#DIV/0!</v>
      </c>
      <c r="L34" s="138"/>
      <c r="M34" s="138"/>
      <c r="U34" s="50"/>
      <c r="AE34" s="139"/>
      <c r="AF34" s="140"/>
      <c r="AN34" s="80"/>
      <c r="AO34" s="80"/>
      <c r="AP34" s="80"/>
      <c r="AQ34" s="80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</row>
    <row r="35" spans="1:62" ht="33" customHeight="1" x14ac:dyDescent="0.2">
      <c r="B35" s="206">
        <v>18</v>
      </c>
      <c r="C35" s="314" t="s">
        <v>61</v>
      </c>
      <c r="D35" s="314"/>
      <c r="E35" s="314"/>
      <c r="F35" s="314"/>
      <c r="G35" s="314"/>
      <c r="H35" s="314"/>
      <c r="I35" s="314"/>
      <c r="J35" s="314"/>
      <c r="K35" s="208" t="e">
        <f>AVERAGE('8º básico A'!AN97,'8º básico B'!AN97,'8º básico C'!AN97)</f>
        <v>#DIV/0!</v>
      </c>
      <c r="L35" s="138"/>
      <c r="M35" s="138"/>
      <c r="U35" s="50"/>
      <c r="AE35" s="139"/>
      <c r="AF35" s="140"/>
      <c r="AN35" s="80"/>
      <c r="AO35" s="80"/>
      <c r="AP35" s="80"/>
      <c r="AQ35" s="80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</row>
    <row r="36" spans="1:62" ht="33" customHeight="1" x14ac:dyDescent="0.2">
      <c r="B36" s="206">
        <v>19</v>
      </c>
      <c r="C36" s="314" t="s">
        <v>62</v>
      </c>
      <c r="D36" s="314"/>
      <c r="E36" s="314"/>
      <c r="F36" s="314"/>
      <c r="G36" s="314"/>
      <c r="H36" s="314"/>
      <c r="I36" s="314"/>
      <c r="J36" s="314"/>
      <c r="K36" s="208" t="e">
        <f>AVERAGE('8º básico A'!AP97,'8º básico B'!AP97,'8º básico C'!AP97)</f>
        <v>#DIV/0!</v>
      </c>
      <c r="L36" s="138"/>
      <c r="M36" s="138"/>
      <c r="U36" s="50"/>
      <c r="AE36" s="139"/>
      <c r="AF36" s="140"/>
      <c r="AN36" s="80"/>
      <c r="AO36" s="80"/>
      <c r="AP36" s="80"/>
      <c r="AQ36" s="80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</row>
    <row r="37" spans="1:62" ht="33" customHeight="1" thickBot="1" x14ac:dyDescent="0.25">
      <c r="B37" s="209">
        <v>20</v>
      </c>
      <c r="C37" s="362" t="s">
        <v>63</v>
      </c>
      <c r="D37" s="362"/>
      <c r="E37" s="362"/>
      <c r="F37" s="362"/>
      <c r="G37" s="362"/>
      <c r="H37" s="362"/>
      <c r="I37" s="362"/>
      <c r="J37" s="362"/>
      <c r="K37" s="210" t="e">
        <f>AVERAGE('8º básico A'!AR97,'8º básico B'!AR97,'8º básico C'!AR97)</f>
        <v>#DIV/0!</v>
      </c>
      <c r="L37" s="138"/>
      <c r="M37" s="138"/>
      <c r="U37" s="50"/>
      <c r="AE37" s="139"/>
      <c r="AF37" s="140"/>
      <c r="AN37" s="80"/>
      <c r="AO37" s="80"/>
      <c r="AP37" s="80"/>
      <c r="AQ37" s="80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</row>
    <row r="38" spans="1:62" ht="33" customHeight="1" x14ac:dyDescent="0.2">
      <c r="A38" s="94"/>
      <c r="B38" s="142"/>
      <c r="C38" s="324"/>
      <c r="D38" s="324"/>
      <c r="E38" s="324"/>
      <c r="F38" s="324"/>
      <c r="G38" s="324"/>
      <c r="H38" s="324"/>
      <c r="I38" s="324"/>
      <c r="J38" s="324"/>
      <c r="K38" s="143"/>
      <c r="L38" s="138"/>
      <c r="M38" s="138"/>
      <c r="U38" s="50"/>
      <c r="AE38" s="139"/>
      <c r="AF38" s="140"/>
      <c r="AN38" s="80"/>
      <c r="AO38" s="80"/>
      <c r="AP38" s="80"/>
      <c r="AQ38" s="80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</row>
    <row r="39" spans="1:62" ht="33" customHeight="1" x14ac:dyDescent="0.2">
      <c r="B39" s="142"/>
      <c r="C39" s="324"/>
      <c r="D39" s="324"/>
      <c r="E39" s="324"/>
      <c r="F39" s="324"/>
      <c r="G39" s="324"/>
      <c r="H39" s="324"/>
      <c r="I39" s="324"/>
      <c r="J39" s="324"/>
      <c r="K39" s="143"/>
      <c r="L39" s="138"/>
      <c r="M39" s="138"/>
      <c r="U39" s="50"/>
      <c r="AE39" s="139"/>
      <c r="AF39" s="140"/>
      <c r="AN39" s="80"/>
      <c r="AO39" s="80"/>
      <c r="AP39" s="80"/>
      <c r="AQ39" s="80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</row>
    <row r="40" spans="1:62" ht="33" customHeight="1" x14ac:dyDescent="0.2">
      <c r="B40" s="142"/>
      <c r="C40" s="324"/>
      <c r="D40" s="324"/>
      <c r="E40" s="324"/>
      <c r="F40" s="324"/>
      <c r="G40" s="324"/>
      <c r="H40" s="324"/>
      <c r="I40" s="324"/>
      <c r="J40" s="324"/>
      <c r="K40" s="143"/>
      <c r="L40" s="138"/>
      <c r="M40" s="138"/>
      <c r="U40" s="50"/>
      <c r="AE40" s="139"/>
      <c r="AF40" s="140"/>
      <c r="AN40" s="80"/>
      <c r="AO40" s="80"/>
      <c r="AP40" s="80"/>
      <c r="AQ40" s="80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</row>
    <row r="41" spans="1:62" ht="33" customHeight="1" thickBot="1" x14ac:dyDescent="0.25">
      <c r="B41" s="142"/>
      <c r="C41" s="324"/>
      <c r="D41" s="324"/>
      <c r="E41" s="324"/>
      <c r="F41" s="324"/>
      <c r="G41" s="324"/>
      <c r="H41" s="324"/>
      <c r="I41" s="324"/>
      <c r="J41" s="324"/>
      <c r="K41" s="143"/>
      <c r="L41" s="138"/>
      <c r="M41" s="138"/>
      <c r="U41" s="50"/>
      <c r="AE41" s="139"/>
      <c r="AF41" s="140"/>
      <c r="AN41" s="80"/>
      <c r="AO41" s="80"/>
      <c r="AP41" s="80"/>
      <c r="AQ41" s="80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</row>
    <row r="42" spans="1:62" ht="33" customHeight="1" thickBot="1" x14ac:dyDescent="0.25">
      <c r="B42" s="343" t="s">
        <v>121</v>
      </c>
      <c r="C42" s="344"/>
      <c r="D42" s="344"/>
      <c r="E42" s="344"/>
      <c r="F42" s="344"/>
      <c r="G42" s="344"/>
      <c r="H42" s="344"/>
      <c r="I42" s="344"/>
      <c r="J42" s="344"/>
      <c r="K42" s="345"/>
      <c r="L42" s="138"/>
      <c r="M42" s="138"/>
      <c r="U42" s="50"/>
      <c r="AE42" s="139"/>
      <c r="AF42" s="140"/>
      <c r="AN42" s="80"/>
      <c r="AO42" s="80"/>
      <c r="AP42" s="80"/>
      <c r="AQ42" s="80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</row>
    <row r="43" spans="1:62" ht="33" customHeight="1" thickBot="1" x14ac:dyDescent="0.25">
      <c r="B43" s="144" t="s">
        <v>2</v>
      </c>
      <c r="C43" s="361" t="s">
        <v>106</v>
      </c>
      <c r="D43" s="361"/>
      <c r="E43" s="361"/>
      <c r="F43" s="361"/>
      <c r="G43" s="361"/>
      <c r="H43" s="361"/>
      <c r="I43" s="361"/>
      <c r="J43" s="361"/>
      <c r="K43" s="133" t="s">
        <v>102</v>
      </c>
      <c r="L43" s="138"/>
      <c r="M43" s="138"/>
      <c r="U43" s="50"/>
      <c r="AE43" s="139"/>
      <c r="AF43" s="140"/>
      <c r="AN43" s="80"/>
      <c r="AO43" s="80"/>
      <c r="AP43" s="80"/>
      <c r="AQ43" s="80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</row>
    <row r="44" spans="1:62" ht="35.25" customHeight="1" x14ac:dyDescent="0.2">
      <c r="B44" s="134" t="s">
        <v>131</v>
      </c>
      <c r="C44" s="349" t="s">
        <v>128</v>
      </c>
      <c r="D44" s="350"/>
      <c r="E44" s="350"/>
      <c r="F44" s="350"/>
      <c r="G44" s="350"/>
      <c r="H44" s="350"/>
      <c r="I44" s="350"/>
      <c r="J44" s="351"/>
      <c r="K44" s="135" t="e">
        <f>AVERAGE('8º básico A'!F101,'8º básico B'!F101,'8º básico C'!F101)</f>
        <v>#DIV/0!</v>
      </c>
      <c r="L44" s="138"/>
      <c r="M44" s="138"/>
      <c r="U44" s="50"/>
      <c r="AE44" s="139"/>
      <c r="AF44" s="140"/>
      <c r="AN44" s="80"/>
      <c r="AO44" s="80"/>
      <c r="AP44" s="80"/>
      <c r="AQ44" s="80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</row>
    <row r="45" spans="1:62" ht="35.25" customHeight="1" x14ac:dyDescent="0.2">
      <c r="B45" s="136" t="s">
        <v>132</v>
      </c>
      <c r="C45" s="318" t="s">
        <v>127</v>
      </c>
      <c r="D45" s="319"/>
      <c r="E45" s="319"/>
      <c r="F45" s="319"/>
      <c r="G45" s="319"/>
      <c r="H45" s="319"/>
      <c r="I45" s="319"/>
      <c r="J45" s="320"/>
      <c r="K45" s="137" t="e">
        <f>AVERAGE('8º básico A'!H101,'8º básico B'!H101,'8º básico C'!H101)</f>
        <v>#DIV/0!</v>
      </c>
      <c r="L45" s="138"/>
      <c r="M45" s="138"/>
      <c r="U45" s="50"/>
      <c r="AE45" s="139"/>
      <c r="AF45" s="140"/>
      <c r="AN45" s="80"/>
      <c r="AO45" s="80"/>
      <c r="AP45" s="80"/>
      <c r="AQ45" s="80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</row>
    <row r="46" spans="1:62" ht="35.25" customHeight="1" x14ac:dyDescent="0.2">
      <c r="B46" s="136" t="s">
        <v>133</v>
      </c>
      <c r="C46" s="318" t="s">
        <v>129</v>
      </c>
      <c r="D46" s="319"/>
      <c r="E46" s="319"/>
      <c r="F46" s="319"/>
      <c r="G46" s="319"/>
      <c r="H46" s="319"/>
      <c r="I46" s="319"/>
      <c r="J46" s="320"/>
      <c r="K46" s="137" t="e">
        <f>AVERAGE('8º básico A'!J101,'8º básico B'!J101,'8º básico C'!J101)</f>
        <v>#DIV/0!</v>
      </c>
      <c r="L46" s="138"/>
      <c r="M46" s="138"/>
      <c r="U46" s="50"/>
      <c r="AE46" s="139"/>
      <c r="AF46" s="140"/>
      <c r="AN46" s="80"/>
      <c r="AO46" s="80"/>
      <c r="AP46" s="80"/>
      <c r="AQ46" s="80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</row>
    <row r="47" spans="1:62" ht="35.25" customHeight="1" x14ac:dyDescent="0.2">
      <c r="B47" s="136" t="s">
        <v>134</v>
      </c>
      <c r="C47" s="318" t="s">
        <v>130</v>
      </c>
      <c r="D47" s="319"/>
      <c r="E47" s="319"/>
      <c r="F47" s="319"/>
      <c r="G47" s="319"/>
      <c r="H47" s="319"/>
      <c r="I47" s="319"/>
      <c r="J47" s="320"/>
      <c r="K47" s="137" t="e">
        <f>AVERAGE('8º básico A'!L101,'8º básico B'!L101,'8º básico C'!L101)</f>
        <v>#DIV/0!</v>
      </c>
      <c r="L47" s="138"/>
      <c r="M47" s="138"/>
      <c r="U47" s="50"/>
      <c r="AE47" s="139"/>
      <c r="AF47" s="140"/>
      <c r="AN47" s="80"/>
      <c r="AO47" s="80"/>
      <c r="AP47" s="80"/>
      <c r="AQ47" s="80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</row>
    <row r="48" spans="1:62" ht="35.25" customHeight="1" thickBot="1" x14ac:dyDescent="0.25">
      <c r="B48" s="141">
        <v>3</v>
      </c>
      <c r="C48" s="358" t="s">
        <v>70</v>
      </c>
      <c r="D48" s="359"/>
      <c r="E48" s="359"/>
      <c r="F48" s="359"/>
      <c r="G48" s="359"/>
      <c r="H48" s="359"/>
      <c r="I48" s="359"/>
      <c r="J48" s="360"/>
      <c r="K48" s="145" t="e">
        <f>AVERAGE('8º básico A'!N101,'8º básico B'!N101,'8º básico C'!N101)</f>
        <v>#DIV/0!</v>
      </c>
      <c r="L48" s="91"/>
      <c r="U48" s="50"/>
      <c r="AE48" s="139"/>
      <c r="AF48" s="140"/>
      <c r="AN48" s="80"/>
      <c r="AO48" s="80"/>
      <c r="AP48" s="80"/>
      <c r="AQ48" s="80"/>
    </row>
    <row r="49" spans="1:43" ht="26.25" customHeight="1" x14ac:dyDescent="0.2">
      <c r="B49" s="142"/>
      <c r="C49" s="324"/>
      <c r="D49" s="324"/>
      <c r="E49" s="324"/>
      <c r="F49" s="324"/>
      <c r="G49" s="324"/>
      <c r="H49" s="324"/>
      <c r="I49" s="324"/>
      <c r="J49" s="324"/>
      <c r="K49" s="146"/>
      <c r="L49" s="91"/>
      <c r="U49" s="50"/>
      <c r="AE49" s="139"/>
      <c r="AF49" s="140"/>
      <c r="AN49" s="80"/>
      <c r="AO49" s="80"/>
      <c r="AP49" s="80"/>
      <c r="AQ49" s="80"/>
    </row>
    <row r="50" spans="1:43" ht="26.25" customHeight="1" x14ac:dyDescent="0.2">
      <c r="B50" s="142"/>
      <c r="C50" s="324"/>
      <c r="D50" s="324"/>
      <c r="E50" s="324"/>
      <c r="F50" s="324"/>
      <c r="G50" s="324"/>
      <c r="H50" s="324"/>
      <c r="I50" s="324"/>
      <c r="J50" s="324"/>
      <c r="K50" s="146"/>
      <c r="L50" s="91"/>
      <c r="U50" s="50"/>
      <c r="AE50" s="139"/>
      <c r="AF50" s="140"/>
      <c r="AN50" s="80"/>
      <c r="AO50" s="80"/>
      <c r="AP50" s="80"/>
      <c r="AQ50" s="80"/>
    </row>
    <row r="51" spans="1:43" ht="26.25" customHeight="1" x14ac:dyDescent="0.2">
      <c r="B51" s="142"/>
      <c r="C51" s="324"/>
      <c r="D51" s="324"/>
      <c r="E51" s="324"/>
      <c r="F51" s="324"/>
      <c r="G51" s="324"/>
      <c r="H51" s="324"/>
      <c r="I51" s="324"/>
      <c r="J51" s="324"/>
      <c r="K51" s="146"/>
      <c r="L51" s="91"/>
      <c r="U51" s="50"/>
      <c r="AE51" s="139"/>
      <c r="AF51" s="140"/>
      <c r="AN51" s="80"/>
      <c r="AO51" s="80"/>
      <c r="AP51" s="80"/>
      <c r="AQ51" s="80"/>
    </row>
    <row r="52" spans="1:43" ht="26.25" customHeight="1" x14ac:dyDescent="0.2">
      <c r="B52" s="142"/>
      <c r="C52" s="324"/>
      <c r="D52" s="324"/>
      <c r="E52" s="324"/>
      <c r="F52" s="324"/>
      <c r="G52" s="324"/>
      <c r="H52" s="324"/>
      <c r="I52" s="324"/>
      <c r="J52" s="324"/>
      <c r="K52" s="146"/>
      <c r="L52" s="91"/>
      <c r="U52" s="50"/>
      <c r="AE52" s="139"/>
      <c r="AF52" s="140"/>
      <c r="AN52" s="80"/>
      <c r="AO52" s="80"/>
      <c r="AP52" s="80"/>
      <c r="AQ52" s="80"/>
    </row>
    <row r="53" spans="1:43" ht="26.25" customHeight="1" x14ac:dyDescent="0.2">
      <c r="B53" s="142"/>
      <c r="C53" s="324"/>
      <c r="D53" s="324"/>
      <c r="E53" s="324"/>
      <c r="F53" s="324"/>
      <c r="G53" s="324"/>
      <c r="H53" s="324"/>
      <c r="I53" s="324"/>
      <c r="J53" s="324"/>
      <c r="K53" s="146"/>
      <c r="L53" s="91"/>
      <c r="U53" s="50"/>
      <c r="AE53" s="139"/>
      <c r="AF53" s="140"/>
      <c r="AN53" s="49"/>
      <c r="AO53" s="49"/>
      <c r="AP53" s="49"/>
      <c r="AQ53" s="49"/>
    </row>
    <row r="54" spans="1:43" ht="30" customHeight="1" thickBot="1" x14ac:dyDescent="0.25">
      <c r="B54" s="147"/>
      <c r="C54" s="21"/>
      <c r="H54" s="96"/>
      <c r="I54" s="96"/>
      <c r="J54" s="96"/>
      <c r="K54" s="148"/>
      <c r="U54" s="50"/>
      <c r="AG54" s="149" t="s">
        <v>107</v>
      </c>
      <c r="AH54" s="149" t="s">
        <v>108</v>
      </c>
      <c r="AI54" s="149" t="s">
        <v>109</v>
      </c>
      <c r="AN54" s="49"/>
      <c r="AO54" s="49"/>
      <c r="AP54" s="49"/>
      <c r="AQ54" s="49"/>
    </row>
    <row r="55" spans="1:43" s="114" customFormat="1" ht="30" customHeight="1" thickBot="1" x14ac:dyDescent="0.25">
      <c r="A55" s="150"/>
      <c r="C55" s="352" t="s">
        <v>110</v>
      </c>
      <c r="D55" s="353"/>
      <c r="E55" s="354"/>
      <c r="H55" s="151"/>
      <c r="I55" s="151"/>
      <c r="J55" s="151"/>
      <c r="K55" s="152"/>
      <c r="L55" s="150"/>
      <c r="U55" s="153"/>
      <c r="W55" s="154"/>
      <c r="X55" s="154"/>
      <c r="Y55" s="154"/>
      <c r="Z55" s="154"/>
      <c r="AA55" s="154"/>
      <c r="AB55" s="154"/>
      <c r="AC55" s="154"/>
      <c r="AD55" s="154"/>
      <c r="AE55" s="154"/>
      <c r="AF55" s="155"/>
      <c r="AG55" s="355" t="s">
        <v>111</v>
      </c>
      <c r="AH55" s="337" t="s">
        <v>112</v>
      </c>
      <c r="AI55" s="340" t="s">
        <v>113</v>
      </c>
      <c r="AJ55" s="154"/>
      <c r="AK55" s="154"/>
      <c r="AL55" s="154"/>
      <c r="AM55" s="154"/>
      <c r="AN55" s="156"/>
      <c r="AO55" s="156"/>
      <c r="AP55" s="156"/>
      <c r="AQ55" s="156"/>
    </row>
    <row r="56" spans="1:43" s="114" customFormat="1" ht="63" customHeight="1" thickBot="1" x14ac:dyDescent="0.25">
      <c r="A56" s="150"/>
      <c r="B56" s="157" t="s">
        <v>114</v>
      </c>
      <c r="C56" s="158" t="s">
        <v>115</v>
      </c>
      <c r="D56" s="157" t="s">
        <v>116</v>
      </c>
      <c r="E56" s="158" t="s">
        <v>117</v>
      </c>
      <c r="H56" s="151"/>
      <c r="I56" s="151"/>
      <c r="J56" s="151"/>
      <c r="K56" s="152"/>
      <c r="L56" s="150"/>
      <c r="U56" s="153"/>
      <c r="W56" s="154"/>
      <c r="X56" s="154"/>
      <c r="Y56" s="154"/>
      <c r="Z56" s="154"/>
      <c r="AA56" s="154"/>
      <c r="AB56" s="154"/>
      <c r="AC56" s="154"/>
      <c r="AD56" s="154"/>
      <c r="AE56" s="154"/>
      <c r="AF56" s="155"/>
      <c r="AG56" s="356"/>
      <c r="AH56" s="338"/>
      <c r="AI56" s="341"/>
      <c r="AJ56" s="154"/>
      <c r="AK56" s="154"/>
      <c r="AL56" s="154"/>
      <c r="AM56" s="154"/>
      <c r="AN56" s="156"/>
      <c r="AO56" s="156"/>
      <c r="AP56" s="156"/>
      <c r="AQ56" s="156"/>
    </row>
    <row r="57" spans="1:43" s="114" customFormat="1" ht="30" customHeight="1" thickBot="1" x14ac:dyDescent="0.25">
      <c r="A57" s="150"/>
      <c r="B57" s="159" t="s">
        <v>122</v>
      </c>
      <c r="C57" s="160" t="e">
        <f>'8º básico A'!$AU$97*0.01</f>
        <v>#DIV/0!</v>
      </c>
      <c r="D57" s="214">
        <f>'8º básico A'!$AW$97</f>
        <v>2</v>
      </c>
      <c r="E57" s="215">
        <f>SQRT('8º básico A'!$BB$48/'8º básico A'!$BB$49)</f>
        <v>0</v>
      </c>
      <c r="H57" s="151"/>
      <c r="I57" s="151"/>
      <c r="J57" s="151"/>
      <c r="K57" s="152"/>
      <c r="L57" s="150"/>
      <c r="U57" s="153"/>
      <c r="W57" s="154"/>
      <c r="X57" s="154"/>
      <c r="Y57" s="154"/>
      <c r="Z57" s="154"/>
      <c r="AA57" s="154"/>
      <c r="AB57" s="154"/>
      <c r="AC57" s="154"/>
      <c r="AD57" s="154"/>
      <c r="AE57" s="154"/>
      <c r="AF57" s="155"/>
      <c r="AG57" s="356"/>
      <c r="AH57" s="338"/>
      <c r="AI57" s="341"/>
      <c r="AJ57" s="154"/>
      <c r="AK57" s="154"/>
      <c r="AL57" s="154"/>
      <c r="AM57" s="154"/>
      <c r="AN57" s="156"/>
      <c r="AO57" s="156"/>
      <c r="AP57" s="156"/>
      <c r="AQ57" s="156"/>
    </row>
    <row r="58" spans="1:43" s="114" customFormat="1" ht="30" customHeight="1" thickBot="1" x14ac:dyDescent="0.25">
      <c r="A58" s="150"/>
      <c r="B58" s="161" t="s">
        <v>123</v>
      </c>
      <c r="C58" s="160" t="e">
        <f>'8º básico B'!$AU$97*0.01</f>
        <v>#DIV/0!</v>
      </c>
      <c r="D58" s="214" t="e">
        <f>'8º básico B'!$AW$97</f>
        <v>#DIV/0!</v>
      </c>
      <c r="E58" s="215" t="e">
        <f>SQRT('8º básico B'!$BB$48/'8º básico B'!$BB$49)</f>
        <v>#DIV/0!</v>
      </c>
      <c r="H58" s="151"/>
      <c r="I58" s="151"/>
      <c r="J58" s="151"/>
      <c r="K58" s="152"/>
      <c r="L58" s="150"/>
      <c r="U58" s="153"/>
      <c r="W58" s="154"/>
      <c r="X58" s="154"/>
      <c r="Y58" s="154"/>
      <c r="Z58" s="154"/>
      <c r="AA58" s="154"/>
      <c r="AB58" s="154"/>
      <c r="AC58" s="154"/>
      <c r="AD58" s="154"/>
      <c r="AE58" s="154"/>
      <c r="AF58" s="155"/>
      <c r="AG58" s="357"/>
      <c r="AH58" s="339"/>
      <c r="AI58" s="342"/>
      <c r="AJ58" s="154"/>
      <c r="AK58" s="154"/>
      <c r="AL58" s="154"/>
      <c r="AM58" s="154"/>
      <c r="AN58" s="156"/>
      <c r="AO58" s="156"/>
      <c r="AP58" s="156"/>
      <c r="AQ58" s="156"/>
    </row>
    <row r="59" spans="1:43" ht="30" customHeight="1" thickBot="1" x14ac:dyDescent="0.25">
      <c r="B59" s="162" t="s">
        <v>124</v>
      </c>
      <c r="C59" s="217" t="e">
        <f>'8º básico C'!$AU$97*0.01</f>
        <v>#DIV/0!</v>
      </c>
      <c r="D59" s="218" t="e">
        <f>'8º básico C'!$AW$97</f>
        <v>#DIV/0!</v>
      </c>
      <c r="E59" s="216" t="e">
        <f>SQRT('8º básico C'!$BB$48/'8º básico C'!$BB$49)</f>
        <v>#DIV/0!</v>
      </c>
      <c r="F59" s="114"/>
      <c r="H59" s="96"/>
      <c r="I59" s="96"/>
      <c r="J59" s="96"/>
      <c r="K59" s="148"/>
      <c r="U59" s="50"/>
      <c r="AG59" s="163">
        <f>SUM('8º básico A'!BH87,'8º básico B'!BH87,'8º básico C'!BH87)</f>
        <v>1</v>
      </c>
      <c r="AH59" s="164">
        <f>SUM('8º básico A'!BI87,'8º básico B'!BI87,'8º básico C'!BI87)</f>
        <v>0</v>
      </c>
      <c r="AI59" s="165">
        <f>SUM('8º básico A'!BJ87,'8º básico B'!BJ87,'8º básico C'!BJ87)</f>
        <v>0</v>
      </c>
      <c r="AJ59" s="166">
        <f>SUM(AG59,AH59,AI59)</f>
        <v>1</v>
      </c>
      <c r="AN59" s="49"/>
      <c r="AO59" s="49"/>
      <c r="AP59" s="49"/>
      <c r="AQ59" s="49"/>
    </row>
    <row r="60" spans="1:43" ht="36" customHeight="1" thickBot="1" x14ac:dyDescent="0.25">
      <c r="B60" s="167" t="s">
        <v>102</v>
      </c>
      <c r="C60" s="168" t="e">
        <f>AVERAGEIF(C57:C59,"&gt;0")</f>
        <v>#DIV/0!</v>
      </c>
      <c r="D60" s="219">
        <f>AVERAGEIF(D57:D59,"&gt;0")</f>
        <v>2</v>
      </c>
      <c r="H60" s="96"/>
      <c r="I60" s="96"/>
      <c r="J60" s="96"/>
      <c r="K60" s="148"/>
      <c r="L60" s="148"/>
      <c r="M60" s="96"/>
      <c r="N60" s="50"/>
      <c r="O60" s="50"/>
      <c r="P60" s="50"/>
      <c r="Q60" s="50"/>
      <c r="R60" s="50"/>
      <c r="S60" s="50"/>
      <c r="T60" s="50"/>
      <c r="U60" s="50"/>
      <c r="V60" s="50"/>
      <c r="W60" s="82"/>
      <c r="X60" s="82"/>
      <c r="Y60" s="82"/>
      <c r="AG60" s="169">
        <f>AG59*1/$AJ$59</f>
        <v>1</v>
      </c>
      <c r="AH60" s="170">
        <f>AH59*1/$AJ$59</f>
        <v>0</v>
      </c>
      <c r="AI60" s="171">
        <f>AI59*1/$AJ$59</f>
        <v>0</v>
      </c>
    </row>
    <row r="61" spans="1:43" ht="21" customHeight="1" x14ac:dyDescent="0.2">
      <c r="B61" s="142"/>
      <c r="L61" s="148"/>
      <c r="M61" s="96"/>
      <c r="N61" s="50"/>
      <c r="O61" s="50"/>
      <c r="P61" s="50"/>
      <c r="Q61" s="50"/>
      <c r="R61" s="50"/>
      <c r="S61" s="50"/>
      <c r="T61" s="50"/>
      <c r="U61" s="50"/>
      <c r="V61" s="50"/>
      <c r="W61" s="82"/>
      <c r="X61" s="82"/>
      <c r="Y61" s="82"/>
      <c r="AG61" s="172"/>
      <c r="AH61" s="172"/>
      <c r="AI61" s="172"/>
    </row>
    <row r="62" spans="1:43" ht="37.5" customHeight="1" thickBot="1" x14ac:dyDescent="0.25">
      <c r="L62" s="148"/>
      <c r="M62" s="96"/>
      <c r="S62" s="50"/>
      <c r="AG62" s="172"/>
      <c r="AH62" s="172"/>
      <c r="AI62" s="172"/>
    </row>
    <row r="63" spans="1:43" ht="18.75" customHeight="1" thickBot="1" x14ac:dyDescent="0.25">
      <c r="B63" s="343" t="s">
        <v>125</v>
      </c>
      <c r="C63" s="344"/>
      <c r="D63" s="344"/>
      <c r="E63" s="344"/>
      <c r="F63" s="344"/>
      <c r="G63" s="344"/>
      <c r="H63" s="344"/>
      <c r="I63" s="344"/>
      <c r="J63" s="344"/>
      <c r="K63" s="345"/>
      <c r="L63" s="173"/>
      <c r="M63" s="96"/>
      <c r="S63" s="50"/>
      <c r="AG63" s="172"/>
      <c r="AH63" s="172"/>
      <c r="AI63" s="172"/>
    </row>
    <row r="64" spans="1:43" ht="18.75" customHeight="1" thickBot="1" x14ac:dyDescent="0.3">
      <c r="B64" s="132" t="s">
        <v>2</v>
      </c>
      <c r="C64" s="346" t="s">
        <v>118</v>
      </c>
      <c r="D64" s="347"/>
      <c r="E64" s="347"/>
      <c r="F64" s="347"/>
      <c r="G64" s="347"/>
      <c r="H64" s="347"/>
      <c r="I64" s="347"/>
      <c r="J64" s="348"/>
      <c r="K64" s="212" t="s">
        <v>102</v>
      </c>
      <c r="L64" s="173"/>
      <c r="M64" s="96"/>
      <c r="S64" s="50"/>
      <c r="AG64" s="172"/>
      <c r="AH64" s="172"/>
      <c r="AI64" s="172"/>
    </row>
    <row r="65" spans="2:60" ht="34.5" customHeight="1" x14ac:dyDescent="0.2">
      <c r="B65" s="159" t="s">
        <v>135</v>
      </c>
      <c r="C65" s="349" t="s">
        <v>79</v>
      </c>
      <c r="D65" s="350"/>
      <c r="E65" s="350"/>
      <c r="F65" s="350"/>
      <c r="G65" s="350"/>
      <c r="H65" s="350"/>
      <c r="I65" s="350"/>
      <c r="J65" s="351"/>
      <c r="K65" s="211" t="e">
        <f>AVERAGE('8º básico A'!F103,'8º básico B'!F103,'8º básico C'!F103)</f>
        <v>#DIV/0!</v>
      </c>
      <c r="L65" s="148"/>
      <c r="M65" s="96"/>
      <c r="S65" s="21"/>
      <c r="T65" s="21"/>
      <c r="U65" s="21"/>
      <c r="V65" s="21"/>
      <c r="W65" s="21"/>
      <c r="AG65" s="172"/>
      <c r="AH65" s="172"/>
      <c r="AI65" s="172"/>
      <c r="AN65" s="21"/>
      <c r="AO65" s="21"/>
      <c r="AP65" s="21"/>
      <c r="AQ65" s="21"/>
    </row>
    <row r="66" spans="2:60" ht="27" customHeight="1" x14ac:dyDescent="0.2">
      <c r="B66" s="213" t="s">
        <v>136</v>
      </c>
      <c r="C66" s="318" t="s">
        <v>43</v>
      </c>
      <c r="D66" s="319"/>
      <c r="E66" s="319"/>
      <c r="F66" s="319"/>
      <c r="G66" s="319"/>
      <c r="H66" s="319"/>
      <c r="I66" s="319"/>
      <c r="J66" s="320"/>
      <c r="K66" s="174" t="e">
        <f>AVERAGE('8º básico A'!H103,'8º básico B'!H103,'8º básico C'!H103)</f>
        <v>#DIV/0!</v>
      </c>
      <c r="L66" s="148"/>
      <c r="M66" s="96"/>
      <c r="S66" s="21"/>
      <c r="T66" s="21"/>
      <c r="U66" s="21"/>
      <c r="V66" s="21"/>
      <c r="W66" s="21"/>
      <c r="AG66" s="172"/>
      <c r="AH66" s="172"/>
      <c r="AI66" s="172"/>
      <c r="AN66" s="21"/>
      <c r="AO66" s="21"/>
      <c r="AP66" s="21"/>
      <c r="AQ66" s="21"/>
    </row>
    <row r="67" spans="2:60" ht="27" customHeight="1" x14ac:dyDescent="0.2">
      <c r="B67" s="213" t="s">
        <v>137</v>
      </c>
      <c r="C67" s="321" t="s">
        <v>80</v>
      </c>
      <c r="D67" s="322"/>
      <c r="E67" s="322"/>
      <c r="F67" s="322"/>
      <c r="G67" s="322"/>
      <c r="H67" s="322"/>
      <c r="I67" s="322"/>
      <c r="J67" s="323"/>
      <c r="K67" s="174" t="e">
        <f>AVERAGE('8º básico A'!J103,'8º básico B'!J103,'8º básico C'!J103)</f>
        <v>#DIV/0!</v>
      </c>
      <c r="L67" s="148"/>
      <c r="M67" s="96"/>
      <c r="S67" s="50"/>
      <c r="T67" s="50"/>
      <c r="U67" s="50"/>
      <c r="AG67" s="175"/>
      <c r="AH67" s="175"/>
      <c r="AI67" s="175"/>
      <c r="AN67" s="175"/>
      <c r="AQ67" s="82"/>
      <c r="AR67" s="50"/>
    </row>
    <row r="68" spans="2:60" ht="27" customHeight="1" x14ac:dyDescent="0.2">
      <c r="B68" s="213">
        <v>12</v>
      </c>
      <c r="C68" s="318" t="s">
        <v>81</v>
      </c>
      <c r="D68" s="319"/>
      <c r="E68" s="319"/>
      <c r="F68" s="319"/>
      <c r="G68" s="319"/>
      <c r="H68" s="319"/>
      <c r="I68" s="319"/>
      <c r="J68" s="320"/>
      <c r="K68" s="174" t="e">
        <f>AVERAGE('8º básico A'!L103,'8º básico B'!L103,'8º básico C'!L103)</f>
        <v>#DIV/0!</v>
      </c>
      <c r="L68" s="176"/>
      <c r="M68" s="176"/>
      <c r="N68" s="177"/>
      <c r="S68" s="50"/>
      <c r="T68" s="50"/>
      <c r="U68" s="50"/>
      <c r="V68" s="50"/>
      <c r="W68" s="175"/>
      <c r="X68" s="178"/>
      <c r="Y68" s="175"/>
      <c r="Z68" s="178"/>
      <c r="AA68" s="175"/>
      <c r="AB68" s="178"/>
      <c r="AC68" s="178"/>
      <c r="AD68" s="178"/>
      <c r="AE68" s="175"/>
      <c r="AF68" s="179"/>
      <c r="AG68" s="180"/>
      <c r="AH68" s="180"/>
      <c r="AI68" s="180"/>
      <c r="AJ68" s="178"/>
      <c r="AK68" s="175"/>
      <c r="AL68" s="178"/>
      <c r="AM68" s="175"/>
      <c r="AN68" s="175"/>
      <c r="AO68" s="175"/>
      <c r="AP68" s="175"/>
      <c r="AQ68" s="175"/>
    </row>
    <row r="69" spans="2:60" ht="27" customHeight="1" x14ac:dyDescent="0.2">
      <c r="B69" s="213">
        <v>13</v>
      </c>
      <c r="C69" s="321" t="s">
        <v>82</v>
      </c>
      <c r="D69" s="322"/>
      <c r="E69" s="322"/>
      <c r="F69" s="322"/>
      <c r="G69" s="322"/>
      <c r="H69" s="322"/>
      <c r="I69" s="322"/>
      <c r="J69" s="323"/>
      <c r="K69" s="174" t="e">
        <f>AVERAGE('8º básico A'!N103,'8º básico B'!N103,'8º básico C'!N103)</f>
        <v>#DIV/0!</v>
      </c>
      <c r="L69" s="148"/>
      <c r="M69" s="96"/>
      <c r="S69" s="50"/>
      <c r="T69" s="50"/>
      <c r="U69" s="50"/>
      <c r="V69" s="50"/>
      <c r="W69" s="175"/>
      <c r="X69" s="178"/>
      <c r="Y69" s="175"/>
      <c r="Z69" s="178"/>
      <c r="AA69" s="175"/>
      <c r="AB69" s="178"/>
      <c r="AC69" s="178"/>
      <c r="AD69" s="178"/>
      <c r="AE69" s="175"/>
      <c r="AF69" s="179"/>
      <c r="AJ69" s="178"/>
      <c r="AK69" s="175"/>
      <c r="AL69" s="178"/>
      <c r="AM69" s="175"/>
      <c r="AN69" s="175"/>
      <c r="AO69" s="175"/>
      <c r="AP69" s="175"/>
      <c r="AQ69" s="175"/>
    </row>
    <row r="70" spans="2:60" ht="27" customHeight="1" thickBot="1" x14ac:dyDescent="0.25">
      <c r="B70" s="213">
        <v>17</v>
      </c>
      <c r="C70" s="315" t="s">
        <v>83</v>
      </c>
      <c r="D70" s="316"/>
      <c r="E70" s="316"/>
      <c r="F70" s="316"/>
      <c r="G70" s="316"/>
      <c r="H70" s="316"/>
      <c r="I70" s="316"/>
      <c r="J70" s="317"/>
      <c r="K70" s="181" t="e">
        <f>AVERAGE('8º básico A'!P103,'8º básico B'!P103,'8º básico C'!P103)</f>
        <v>#DIV/0!</v>
      </c>
      <c r="L70" s="148"/>
      <c r="M70" s="96"/>
      <c r="S70" s="50"/>
      <c r="T70" s="50"/>
      <c r="U70" s="50"/>
      <c r="V70" s="50"/>
      <c r="W70" s="175"/>
      <c r="X70" s="178"/>
      <c r="Y70" s="175"/>
      <c r="Z70" s="178"/>
      <c r="AA70" s="175"/>
      <c r="AB70" s="178"/>
      <c r="AC70" s="178"/>
      <c r="AD70" s="178"/>
      <c r="AE70" s="175"/>
      <c r="AF70" s="179"/>
      <c r="AJ70" s="178"/>
      <c r="AK70" s="175"/>
      <c r="AL70" s="178"/>
      <c r="AM70" s="175"/>
      <c r="AN70" s="175"/>
      <c r="AO70" s="175"/>
      <c r="AP70" s="175"/>
      <c r="AQ70" s="175"/>
    </row>
    <row r="71" spans="2:60" ht="12.75" customHeight="1" x14ac:dyDescent="0.2">
      <c r="B71" s="21"/>
      <c r="C71" s="21"/>
      <c r="H71" s="96"/>
      <c r="I71" s="96"/>
      <c r="J71" s="96"/>
      <c r="K71" s="148"/>
      <c r="L71" s="148"/>
      <c r="M71" s="96"/>
      <c r="S71" s="50"/>
      <c r="T71" s="50"/>
      <c r="U71" s="50"/>
      <c r="V71" s="50"/>
      <c r="W71" s="175"/>
      <c r="X71" s="178"/>
      <c r="Y71" s="175"/>
      <c r="Z71" s="178"/>
      <c r="AA71" s="175"/>
      <c r="AB71" s="178"/>
      <c r="AC71" s="178"/>
      <c r="AD71" s="178"/>
      <c r="AE71" s="175"/>
      <c r="AF71" s="179"/>
      <c r="AJ71" s="178"/>
      <c r="AK71" s="175"/>
      <c r="AL71" s="178"/>
      <c r="AM71" s="175"/>
      <c r="AN71" s="175"/>
      <c r="AO71" s="175"/>
      <c r="AP71" s="175"/>
      <c r="AQ71" s="175"/>
    </row>
    <row r="72" spans="2:60" ht="12.75" customHeight="1" x14ac:dyDescent="0.2">
      <c r="B72" s="21"/>
      <c r="C72" s="21"/>
      <c r="H72" s="96"/>
      <c r="I72" s="96"/>
      <c r="J72" s="96"/>
      <c r="K72" s="148"/>
      <c r="L72" s="148"/>
      <c r="M72" s="96"/>
      <c r="S72" s="50"/>
      <c r="T72" s="50"/>
      <c r="U72" s="50"/>
      <c r="V72" s="50"/>
      <c r="W72" s="175"/>
      <c r="X72" s="178"/>
      <c r="Y72" s="175"/>
      <c r="Z72" s="178"/>
      <c r="AA72" s="175"/>
      <c r="AB72" s="178"/>
      <c r="AC72" s="178"/>
      <c r="AD72" s="178"/>
      <c r="AE72" s="175"/>
      <c r="AF72" s="179"/>
      <c r="AJ72" s="178"/>
      <c r="AK72" s="175"/>
      <c r="AL72" s="178"/>
      <c r="AM72" s="175"/>
      <c r="AN72" s="175"/>
      <c r="AO72" s="175"/>
      <c r="AP72" s="175"/>
      <c r="AQ72" s="175"/>
    </row>
    <row r="73" spans="2:60" ht="12.75" customHeight="1" x14ac:dyDescent="0.2">
      <c r="L73" s="148"/>
      <c r="M73" s="96"/>
      <c r="S73" s="50"/>
      <c r="T73" s="50"/>
      <c r="U73" s="50"/>
      <c r="V73" s="50"/>
      <c r="W73" s="175"/>
      <c r="X73" s="178"/>
      <c r="Y73" s="175"/>
      <c r="Z73" s="178"/>
      <c r="AA73" s="175"/>
      <c r="AB73" s="178"/>
      <c r="AC73" s="178"/>
      <c r="AD73" s="178"/>
      <c r="AE73" s="175"/>
      <c r="AF73" s="179"/>
      <c r="AJ73" s="178"/>
      <c r="AK73" s="175"/>
      <c r="AL73" s="178"/>
      <c r="AM73" s="175"/>
      <c r="AN73" s="175"/>
      <c r="AO73" s="175"/>
      <c r="AP73" s="175"/>
      <c r="AQ73" s="175"/>
    </row>
    <row r="74" spans="2:60" ht="12.75" customHeight="1" x14ac:dyDescent="0.2">
      <c r="L74" s="148"/>
      <c r="M74" s="96"/>
      <c r="S74" s="50"/>
      <c r="T74" s="50"/>
      <c r="U74" s="50"/>
      <c r="V74" s="50"/>
      <c r="W74" s="175"/>
      <c r="X74" s="178"/>
      <c r="Y74" s="175"/>
      <c r="Z74" s="178"/>
      <c r="AA74" s="175"/>
      <c r="AB74" s="178"/>
      <c r="AC74" s="178"/>
      <c r="AD74" s="178"/>
      <c r="AE74" s="175"/>
      <c r="AF74" s="179"/>
      <c r="AJ74" s="178"/>
      <c r="AK74" s="175"/>
      <c r="AL74" s="178"/>
      <c r="AM74" s="175"/>
      <c r="AN74" s="175"/>
      <c r="AO74" s="175"/>
      <c r="AP74" s="175"/>
      <c r="AQ74" s="175"/>
    </row>
    <row r="75" spans="2:60" ht="12.75" customHeight="1" x14ac:dyDescent="0.2">
      <c r="L75" s="148"/>
      <c r="M75" s="96"/>
      <c r="S75" s="50"/>
      <c r="T75" s="50"/>
      <c r="U75" s="50"/>
      <c r="V75" s="50"/>
      <c r="W75" s="175"/>
      <c r="X75" s="178"/>
      <c r="Y75" s="175"/>
      <c r="Z75" s="178"/>
      <c r="AA75" s="175"/>
      <c r="AB75" s="178"/>
      <c r="AC75" s="178"/>
      <c r="AD75" s="178"/>
      <c r="AE75" s="175"/>
      <c r="AF75" s="179"/>
      <c r="AJ75" s="178"/>
      <c r="AK75" s="175"/>
      <c r="AL75" s="178"/>
      <c r="AM75" s="175"/>
      <c r="AN75" s="175"/>
      <c r="AO75" s="175"/>
      <c r="AP75" s="175"/>
      <c r="AQ75" s="175"/>
    </row>
    <row r="76" spans="2:60" ht="12.75" customHeight="1" x14ac:dyDescent="0.2">
      <c r="L76" s="148"/>
      <c r="M76" s="96"/>
      <c r="S76" s="50"/>
      <c r="T76" s="50"/>
      <c r="U76" s="50"/>
      <c r="V76" s="50"/>
      <c r="W76" s="175"/>
      <c r="X76" s="178"/>
      <c r="Y76" s="175"/>
      <c r="Z76" s="178"/>
      <c r="AA76" s="175"/>
      <c r="AB76" s="178"/>
      <c r="AC76" s="178"/>
      <c r="AD76" s="178"/>
      <c r="AE76" s="175"/>
      <c r="AF76" s="179"/>
      <c r="AJ76" s="178"/>
      <c r="AK76" s="175"/>
      <c r="AL76" s="178"/>
      <c r="AM76" s="175"/>
      <c r="AN76" s="175"/>
      <c r="AO76" s="175"/>
      <c r="AP76" s="175"/>
      <c r="AQ76" s="175"/>
      <c r="BG76" s="94"/>
      <c r="BH76" s="94"/>
    </row>
    <row r="77" spans="2:60" ht="12.75" customHeight="1" x14ac:dyDescent="0.2">
      <c r="L77" s="148"/>
      <c r="M77" s="96"/>
      <c r="S77" s="175"/>
      <c r="T77" s="182"/>
      <c r="U77" s="180"/>
      <c r="V77" s="175"/>
      <c r="W77" s="175"/>
      <c r="X77" s="178"/>
      <c r="Y77" s="175"/>
      <c r="BG77" s="94"/>
      <c r="BH77" s="94"/>
    </row>
    <row r="78" spans="2:60" ht="12.75" customHeight="1" x14ac:dyDescent="0.2">
      <c r="L78" s="148"/>
      <c r="M78" s="96"/>
      <c r="S78" s="175"/>
      <c r="T78" s="182"/>
      <c r="U78" s="180"/>
      <c r="V78" s="175"/>
      <c r="W78" s="175"/>
      <c r="X78" s="178"/>
      <c r="Y78" s="175"/>
      <c r="BG78" s="94"/>
      <c r="BH78" s="94"/>
    </row>
    <row r="79" spans="2:60" ht="12.75" customHeight="1" x14ac:dyDescent="0.2">
      <c r="B79" s="21"/>
      <c r="C79" s="21"/>
      <c r="H79" s="96"/>
      <c r="I79" s="96"/>
      <c r="J79" s="96"/>
      <c r="K79" s="148"/>
      <c r="L79" s="148"/>
      <c r="M79" s="96"/>
      <c r="S79" s="175"/>
      <c r="T79" s="182"/>
      <c r="U79" s="180"/>
      <c r="V79" s="175"/>
      <c r="W79" s="175"/>
      <c r="X79" s="178"/>
      <c r="Y79" s="175"/>
      <c r="BG79" s="94"/>
      <c r="BH79" s="94"/>
    </row>
    <row r="80" spans="2:60" ht="12.75" customHeight="1" x14ac:dyDescent="0.2">
      <c r="B80" s="21"/>
      <c r="C80" s="21"/>
      <c r="H80" s="96"/>
      <c r="I80" s="96"/>
      <c r="J80" s="96"/>
      <c r="K80" s="148"/>
      <c r="L80" s="148"/>
      <c r="M80" s="96"/>
      <c r="S80" s="50"/>
      <c r="V80" s="175"/>
      <c r="W80" s="175"/>
      <c r="X80" s="178"/>
      <c r="Y80" s="175"/>
      <c r="BG80" s="94"/>
      <c r="BH80" s="94"/>
    </row>
    <row r="81" spans="2:60" ht="12.75" customHeight="1" x14ac:dyDescent="0.2">
      <c r="B81" s="21"/>
      <c r="C81" s="21"/>
      <c r="H81" s="96"/>
      <c r="I81" s="96"/>
      <c r="J81" s="96"/>
      <c r="K81" s="148"/>
      <c r="L81" s="148"/>
      <c r="M81" s="96"/>
      <c r="S81" s="50"/>
      <c r="V81" s="175"/>
      <c r="W81" s="175"/>
      <c r="X81" s="178"/>
      <c r="Y81" s="175"/>
      <c r="BG81" s="94"/>
      <c r="BH81" s="94"/>
    </row>
    <row r="82" spans="2:60" ht="12.75" customHeight="1" x14ac:dyDescent="0.2">
      <c r="B82" s="21"/>
      <c r="C82" s="21"/>
      <c r="H82" s="96"/>
      <c r="I82" s="96"/>
      <c r="J82" s="96"/>
      <c r="K82" s="148"/>
      <c r="L82" s="148"/>
      <c r="M82" s="96"/>
      <c r="S82" s="50"/>
      <c r="T82" s="21"/>
      <c r="U82" s="21"/>
      <c r="V82" s="175"/>
      <c r="W82" s="175"/>
      <c r="X82" s="178"/>
      <c r="Y82" s="175"/>
      <c r="BG82" s="79"/>
      <c r="BH82" s="94"/>
    </row>
    <row r="83" spans="2:60" ht="12.75" customHeight="1" x14ac:dyDescent="0.2">
      <c r="B83" s="21"/>
      <c r="C83" s="21"/>
      <c r="H83" s="96"/>
      <c r="I83" s="96"/>
      <c r="J83" s="96"/>
      <c r="K83" s="148"/>
      <c r="L83" s="148"/>
      <c r="M83" s="96"/>
      <c r="S83" s="50"/>
      <c r="V83" s="175"/>
      <c r="W83" s="175"/>
      <c r="X83" s="178"/>
      <c r="Y83" s="175"/>
    </row>
    <row r="84" spans="2:60" ht="12.75" customHeight="1" x14ac:dyDescent="0.2">
      <c r="B84" s="21"/>
      <c r="C84" s="21"/>
      <c r="H84" s="96"/>
      <c r="I84" s="96"/>
      <c r="J84" s="96"/>
      <c r="K84" s="148"/>
      <c r="L84" s="148"/>
      <c r="M84" s="96"/>
      <c r="S84" s="50"/>
      <c r="V84" s="175"/>
      <c r="W84" s="175"/>
      <c r="X84" s="178"/>
      <c r="Y84" s="175"/>
    </row>
    <row r="85" spans="2:60" ht="12.75" customHeight="1" x14ac:dyDescent="0.2">
      <c r="B85" s="21"/>
      <c r="C85" s="21"/>
      <c r="H85" s="96"/>
      <c r="I85" s="96"/>
      <c r="J85" s="96"/>
      <c r="K85" s="148"/>
      <c r="L85" s="148"/>
      <c r="M85" s="96"/>
      <c r="S85" s="50"/>
      <c r="V85" s="175"/>
      <c r="W85" s="175"/>
      <c r="X85" s="178"/>
      <c r="Y85" s="175"/>
    </row>
    <row r="86" spans="2:60" ht="12.75" customHeight="1" x14ac:dyDescent="0.2">
      <c r="B86" s="21"/>
      <c r="C86" s="21"/>
      <c r="H86" s="96"/>
      <c r="I86" s="96"/>
      <c r="J86" s="96"/>
      <c r="K86" s="148"/>
      <c r="L86" s="148"/>
      <c r="M86" s="96"/>
      <c r="S86" s="50"/>
      <c r="V86" s="175"/>
      <c r="W86" s="175"/>
      <c r="X86" s="178"/>
      <c r="Y86" s="175"/>
      <c r="Z86" s="178"/>
      <c r="AA86" s="175"/>
      <c r="AB86" s="178"/>
      <c r="AC86" s="178"/>
      <c r="AD86" s="178"/>
      <c r="AE86" s="175"/>
      <c r="AF86" s="179"/>
      <c r="AG86" s="175"/>
      <c r="AH86" s="179"/>
      <c r="AI86" s="175"/>
      <c r="AJ86" s="178"/>
      <c r="AK86" s="175"/>
      <c r="AL86" s="178"/>
      <c r="AM86" s="175"/>
      <c r="AN86" s="175"/>
      <c r="AO86" s="175"/>
      <c r="AP86" s="175"/>
      <c r="AQ86" s="175"/>
    </row>
    <row r="87" spans="2:60" ht="12.75" customHeight="1" x14ac:dyDescent="0.2">
      <c r="B87" s="21"/>
      <c r="C87" s="21"/>
      <c r="H87" s="96"/>
      <c r="I87" s="96"/>
      <c r="J87" s="96"/>
      <c r="K87" s="148"/>
      <c r="L87" s="148"/>
      <c r="M87" s="96"/>
      <c r="S87" s="175"/>
      <c r="T87" s="182"/>
      <c r="U87" s="180"/>
      <c r="V87" s="175"/>
      <c r="W87" s="175"/>
      <c r="X87" s="178"/>
      <c r="Y87" s="175"/>
      <c r="Z87" s="178"/>
      <c r="AA87" s="175"/>
      <c r="AB87" s="178"/>
      <c r="AC87" s="178"/>
      <c r="AD87" s="178"/>
      <c r="AE87" s="175"/>
      <c r="AF87" s="183"/>
      <c r="AG87" s="184"/>
      <c r="AH87" s="183"/>
      <c r="AI87" s="184"/>
      <c r="AJ87" s="185"/>
      <c r="AK87" s="184"/>
      <c r="AL87" s="185"/>
      <c r="AM87" s="184"/>
      <c r="AN87" s="184"/>
      <c r="AO87" s="184"/>
      <c r="AP87" s="184"/>
      <c r="AQ87" s="184"/>
      <c r="AR87" s="186"/>
      <c r="AS87" s="186"/>
      <c r="AT87" s="186"/>
      <c r="AU87" s="186"/>
    </row>
    <row r="88" spans="2:60" ht="12.75" customHeight="1" x14ac:dyDescent="0.2">
      <c r="B88" s="21"/>
      <c r="C88" s="21"/>
      <c r="H88" s="96"/>
      <c r="I88" s="96"/>
      <c r="J88" s="96"/>
      <c r="K88" s="148"/>
      <c r="L88" s="148"/>
      <c r="M88" s="96"/>
      <c r="S88" s="175"/>
      <c r="T88" s="182"/>
      <c r="U88" s="180"/>
      <c r="V88" s="175"/>
      <c r="Z88" s="178"/>
      <c r="AA88" s="175"/>
      <c r="AB88" s="178"/>
      <c r="AC88" s="178"/>
      <c r="AD88" s="178"/>
      <c r="AE88" s="175"/>
      <c r="AF88" s="187"/>
      <c r="AG88" s="187"/>
      <c r="AH88" s="336"/>
      <c r="AI88" s="336"/>
      <c r="AJ88" s="336"/>
      <c r="AK88" s="336"/>
      <c r="AL88" s="336"/>
      <c r="AM88" s="336"/>
      <c r="AN88" s="336"/>
      <c r="AO88" s="336"/>
      <c r="AP88" s="336"/>
      <c r="AQ88" s="336"/>
      <c r="AR88" s="336"/>
      <c r="AS88" s="336"/>
      <c r="AT88" s="336"/>
      <c r="AU88" s="336"/>
    </row>
    <row r="89" spans="2:60" ht="12.75" customHeight="1" x14ac:dyDescent="0.2">
      <c r="B89" s="21"/>
      <c r="C89" s="21"/>
      <c r="H89" s="96"/>
      <c r="I89" s="96"/>
      <c r="J89" s="96"/>
      <c r="K89" s="148"/>
      <c r="L89" s="148"/>
      <c r="M89" s="96"/>
      <c r="S89" s="175"/>
      <c r="T89" s="182"/>
      <c r="U89" s="180"/>
      <c r="V89" s="175"/>
      <c r="Z89" s="178"/>
      <c r="AA89" s="175"/>
      <c r="AB89" s="178"/>
      <c r="AC89" s="178"/>
      <c r="AD89" s="178"/>
      <c r="AE89" s="175"/>
      <c r="AF89" s="187"/>
      <c r="AG89" s="187"/>
      <c r="AH89" s="335"/>
      <c r="AI89" s="335"/>
      <c r="AJ89" s="335"/>
      <c r="AK89" s="335"/>
      <c r="AL89" s="335"/>
      <c r="AM89" s="335"/>
      <c r="AN89" s="335"/>
      <c r="AO89" s="335"/>
      <c r="AP89" s="332"/>
      <c r="AQ89" s="332"/>
      <c r="AR89" s="331"/>
      <c r="AS89" s="331"/>
      <c r="AT89" s="332"/>
      <c r="AU89" s="332"/>
    </row>
    <row r="90" spans="2:60" ht="12.75" customHeight="1" x14ac:dyDescent="0.2">
      <c r="B90" s="21"/>
      <c r="C90" s="21"/>
      <c r="H90" s="96"/>
      <c r="I90" s="96"/>
      <c r="J90" s="96"/>
      <c r="K90" s="148"/>
      <c r="L90" s="148"/>
      <c r="M90" s="96"/>
      <c r="S90" s="175"/>
      <c r="T90" s="182"/>
      <c r="U90" s="180"/>
      <c r="V90" s="175"/>
      <c r="Z90" s="178"/>
      <c r="AA90" s="175"/>
      <c r="AB90" s="178"/>
      <c r="AC90" s="178"/>
      <c r="AD90" s="178"/>
      <c r="AE90" s="175"/>
      <c r="AF90" s="187"/>
      <c r="AG90" s="187"/>
      <c r="AH90" s="335"/>
      <c r="AI90" s="335"/>
      <c r="AJ90" s="335"/>
      <c r="AK90" s="335"/>
      <c r="AL90" s="335"/>
      <c r="AM90" s="335"/>
      <c r="AN90" s="335"/>
      <c r="AO90" s="335"/>
      <c r="AP90" s="332"/>
      <c r="AQ90" s="332"/>
      <c r="AR90" s="331"/>
      <c r="AS90" s="331"/>
      <c r="AT90" s="332"/>
      <c r="AU90" s="332"/>
    </row>
    <row r="91" spans="2:60" ht="12.75" customHeight="1" x14ac:dyDescent="0.2">
      <c r="B91" s="21"/>
      <c r="C91" s="21"/>
      <c r="H91" s="96"/>
      <c r="I91" s="96"/>
      <c r="J91" s="96"/>
      <c r="K91" s="148"/>
      <c r="L91" s="148"/>
      <c r="M91" s="96"/>
      <c r="S91" s="175"/>
      <c r="T91" s="182"/>
      <c r="U91" s="180"/>
      <c r="V91" s="175"/>
      <c r="Z91" s="178"/>
      <c r="AA91" s="175"/>
      <c r="AB91" s="178"/>
      <c r="AC91" s="178"/>
      <c r="AD91" s="178"/>
      <c r="AE91" s="175"/>
      <c r="AF91" s="187"/>
      <c r="AG91" s="187"/>
      <c r="AH91" s="335"/>
      <c r="AI91" s="335"/>
      <c r="AJ91" s="335"/>
      <c r="AK91" s="335"/>
      <c r="AL91" s="335"/>
      <c r="AM91" s="335"/>
      <c r="AN91" s="335"/>
      <c r="AO91" s="335"/>
      <c r="AP91" s="332"/>
      <c r="AQ91" s="332"/>
      <c r="AR91" s="331"/>
      <c r="AS91" s="331"/>
      <c r="AT91" s="332"/>
      <c r="AU91" s="332"/>
    </row>
    <row r="92" spans="2:60" ht="12.75" customHeight="1" x14ac:dyDescent="0.2">
      <c r="B92" s="21"/>
      <c r="C92" s="21"/>
      <c r="H92" s="96"/>
      <c r="I92" s="96"/>
      <c r="J92" s="96"/>
      <c r="K92" s="148"/>
      <c r="L92" s="148"/>
      <c r="M92" s="96"/>
      <c r="S92" s="175"/>
      <c r="T92" s="182"/>
      <c r="U92" s="180"/>
      <c r="V92" s="175"/>
      <c r="Z92" s="178"/>
      <c r="AA92" s="175"/>
      <c r="AB92" s="178"/>
      <c r="AC92" s="178"/>
      <c r="AD92" s="178"/>
      <c r="AE92" s="175"/>
      <c r="AF92" s="187"/>
      <c r="AG92" s="187"/>
      <c r="AH92" s="188"/>
      <c r="AI92" s="188"/>
      <c r="AJ92" s="189"/>
      <c r="AK92" s="189"/>
      <c r="AL92" s="188"/>
      <c r="AM92" s="188"/>
      <c r="AN92" s="188"/>
      <c r="AO92" s="188"/>
      <c r="AP92" s="190"/>
      <c r="AQ92" s="190"/>
      <c r="AR92" s="191"/>
      <c r="AS92" s="191"/>
      <c r="AT92" s="191"/>
      <c r="AU92" s="191"/>
    </row>
    <row r="93" spans="2:60" ht="12.75" customHeight="1" x14ac:dyDescent="0.25">
      <c r="B93" s="21"/>
      <c r="C93" s="21"/>
      <c r="H93" s="96"/>
      <c r="I93" s="96"/>
      <c r="J93" s="96"/>
      <c r="K93" s="148"/>
      <c r="L93" s="148"/>
      <c r="M93" s="96"/>
      <c r="S93" s="175"/>
      <c r="T93" s="182"/>
      <c r="U93" s="180"/>
      <c r="V93" s="175"/>
      <c r="Z93" s="178"/>
      <c r="AA93" s="175"/>
      <c r="AB93" s="178"/>
      <c r="AC93" s="178"/>
      <c r="AD93" s="178"/>
      <c r="AE93" s="175"/>
      <c r="AF93" s="333"/>
      <c r="AG93" s="334"/>
      <c r="AH93" s="192"/>
      <c r="AI93" s="193"/>
      <c r="AJ93" s="192"/>
      <c r="AK93" s="193"/>
      <c r="AL93" s="192"/>
      <c r="AM93" s="193"/>
      <c r="AN93" s="194"/>
      <c r="AO93" s="193"/>
      <c r="AP93" s="194"/>
      <c r="AQ93" s="193"/>
      <c r="AR93" s="192"/>
      <c r="AS93" s="193"/>
      <c r="AT93" s="192"/>
      <c r="AU93" s="193"/>
    </row>
    <row r="94" spans="2:60" ht="12.75" customHeight="1" x14ac:dyDescent="0.25">
      <c r="B94" s="21"/>
      <c r="C94" s="21"/>
      <c r="H94" s="96"/>
      <c r="I94" s="96"/>
      <c r="J94" s="96"/>
      <c r="K94" s="148"/>
      <c r="L94" s="148"/>
      <c r="M94" s="96"/>
      <c r="S94" s="175"/>
      <c r="T94" s="182"/>
      <c r="U94" s="180"/>
      <c r="V94" s="175"/>
      <c r="W94" s="175"/>
      <c r="X94" s="178"/>
      <c r="Y94" s="175"/>
      <c r="Z94" s="178"/>
      <c r="AA94" s="175"/>
      <c r="AB94" s="178"/>
      <c r="AC94" s="178"/>
      <c r="AD94" s="178"/>
      <c r="AE94" s="175"/>
      <c r="AF94" s="333"/>
      <c r="AG94" s="334"/>
      <c r="AH94" s="192"/>
      <c r="AI94" s="193"/>
      <c r="AJ94" s="192"/>
      <c r="AK94" s="193"/>
      <c r="AL94" s="192"/>
      <c r="AM94" s="193"/>
      <c r="AN94" s="194"/>
      <c r="AO94" s="193"/>
      <c r="AP94" s="194"/>
      <c r="AQ94" s="193"/>
      <c r="AR94" s="192"/>
      <c r="AS94" s="193"/>
      <c r="AT94" s="192"/>
      <c r="AU94" s="193"/>
    </row>
    <row r="95" spans="2:60" ht="12.75" customHeight="1" x14ac:dyDescent="0.25">
      <c r="B95" s="21"/>
      <c r="C95" s="21"/>
      <c r="H95" s="96"/>
      <c r="I95" s="96"/>
      <c r="J95" s="96"/>
      <c r="K95" s="148"/>
      <c r="L95" s="148"/>
      <c r="M95" s="96"/>
      <c r="S95" s="175"/>
      <c r="T95" s="182"/>
      <c r="U95" s="180"/>
      <c r="V95" s="175"/>
      <c r="W95" s="175"/>
      <c r="X95" s="178"/>
      <c r="Y95" s="175"/>
      <c r="Z95" s="178"/>
      <c r="AA95" s="175"/>
      <c r="AB95" s="178"/>
      <c r="AC95" s="178"/>
      <c r="AD95" s="178"/>
      <c r="AE95" s="175"/>
      <c r="AF95" s="325"/>
      <c r="AG95" s="326"/>
      <c r="AH95" s="195"/>
      <c r="AI95" s="196"/>
      <c r="AJ95" s="195"/>
      <c r="AK95" s="196"/>
      <c r="AL95" s="195"/>
      <c r="AM95" s="196"/>
      <c r="AN95" s="197"/>
      <c r="AO95" s="196"/>
      <c r="AP95" s="197"/>
      <c r="AQ95" s="196"/>
      <c r="AR95" s="195"/>
      <c r="AS95" s="196"/>
      <c r="AT95" s="195"/>
      <c r="AU95" s="196"/>
    </row>
    <row r="96" spans="2:60" ht="12.75" customHeight="1" x14ac:dyDescent="0.25">
      <c r="B96" s="21"/>
      <c r="C96" s="21"/>
      <c r="H96" s="96"/>
      <c r="I96" s="96"/>
      <c r="J96" s="96"/>
      <c r="K96" s="148"/>
      <c r="L96" s="148"/>
      <c r="M96" s="96"/>
      <c r="S96" s="175"/>
      <c r="T96" s="182"/>
      <c r="U96" s="180"/>
      <c r="V96" s="175"/>
      <c r="W96" s="175"/>
      <c r="X96" s="178"/>
      <c r="Y96" s="175"/>
      <c r="Z96" s="178"/>
      <c r="AA96" s="175"/>
      <c r="AB96" s="178"/>
      <c r="AC96" s="178"/>
      <c r="AD96" s="178"/>
      <c r="AE96" s="175"/>
      <c r="AF96" s="325"/>
      <c r="AG96" s="326"/>
      <c r="AH96" s="195"/>
      <c r="AI96" s="196"/>
      <c r="AJ96" s="195"/>
      <c r="AK96" s="196"/>
      <c r="AL96" s="195"/>
      <c r="AM96" s="196"/>
      <c r="AN96" s="197"/>
      <c r="AO96" s="196"/>
      <c r="AP96" s="197"/>
      <c r="AQ96" s="196"/>
      <c r="AR96" s="195"/>
      <c r="AS96" s="196"/>
      <c r="AT96" s="195"/>
      <c r="AU96" s="196"/>
    </row>
    <row r="97" spans="1:43" ht="12.75" customHeight="1" x14ac:dyDescent="0.2">
      <c r="B97" s="21"/>
      <c r="C97" s="21"/>
      <c r="H97" s="96"/>
      <c r="I97" s="96"/>
      <c r="J97" s="96"/>
      <c r="K97" s="148"/>
      <c r="L97" s="148"/>
      <c r="M97" s="96"/>
      <c r="S97" s="175"/>
      <c r="T97" s="182"/>
      <c r="U97" s="180"/>
      <c r="V97" s="175"/>
      <c r="W97" s="175"/>
      <c r="X97" s="178"/>
      <c r="Y97" s="175"/>
      <c r="Z97" s="178"/>
      <c r="AA97" s="175"/>
      <c r="AB97" s="178"/>
      <c r="AC97" s="178"/>
      <c r="AD97" s="178"/>
      <c r="AE97" s="175"/>
      <c r="AF97" s="179"/>
      <c r="AG97" s="175"/>
      <c r="AH97" s="179"/>
      <c r="AI97" s="175"/>
      <c r="AJ97" s="178"/>
      <c r="AK97" s="175"/>
      <c r="AL97" s="178"/>
      <c r="AM97" s="175"/>
      <c r="AN97" s="175"/>
      <c r="AO97" s="175"/>
      <c r="AP97" s="175"/>
      <c r="AQ97" s="175"/>
    </row>
    <row r="98" spans="1:43" ht="12.75" customHeight="1" x14ac:dyDescent="0.2">
      <c r="B98" s="21"/>
      <c r="C98" s="21"/>
      <c r="H98" s="96"/>
      <c r="I98" s="96"/>
      <c r="J98" s="96"/>
      <c r="K98" s="148"/>
      <c r="L98" s="148"/>
      <c r="M98" s="96"/>
      <c r="S98" s="175"/>
      <c r="T98" s="182"/>
      <c r="U98" s="180"/>
      <c r="V98" s="175"/>
      <c r="W98" s="175"/>
      <c r="X98" s="178"/>
      <c r="Y98" s="175"/>
      <c r="Z98" s="178"/>
      <c r="AA98" s="175"/>
      <c r="AB98" s="178"/>
      <c r="AC98" s="178"/>
      <c r="AD98" s="178"/>
      <c r="AE98" s="175"/>
      <c r="AF98" s="179"/>
      <c r="AG98" s="175"/>
      <c r="AH98" s="179"/>
      <c r="AI98" s="175"/>
      <c r="AJ98" s="178"/>
      <c r="AK98" s="175"/>
      <c r="AL98" s="178"/>
      <c r="AM98" s="175"/>
      <c r="AN98" s="175"/>
      <c r="AO98" s="175"/>
      <c r="AP98" s="175"/>
      <c r="AQ98" s="175"/>
    </row>
    <row r="99" spans="1:43" ht="12.75" customHeight="1" x14ac:dyDescent="0.2">
      <c r="B99" s="21"/>
      <c r="C99" s="21"/>
      <c r="H99" s="96"/>
      <c r="I99" s="96"/>
      <c r="J99" s="96"/>
      <c r="K99" s="148"/>
      <c r="L99" s="148"/>
      <c r="M99" s="96"/>
      <c r="S99" s="175"/>
      <c r="T99" s="182"/>
      <c r="U99" s="180"/>
      <c r="V99" s="175"/>
      <c r="W99" s="175"/>
      <c r="X99" s="178"/>
      <c r="Y99" s="175"/>
      <c r="Z99" s="178"/>
      <c r="AA99" s="175"/>
      <c r="AB99" s="178"/>
      <c r="AC99" s="178"/>
      <c r="AD99" s="178"/>
      <c r="AE99" s="175"/>
      <c r="AF99" s="179"/>
      <c r="AG99" s="175"/>
      <c r="AH99" s="179"/>
      <c r="AI99" s="175"/>
      <c r="AJ99" s="178"/>
      <c r="AK99" s="175"/>
      <c r="AL99" s="178"/>
      <c r="AM99" s="175"/>
      <c r="AN99" s="175"/>
      <c r="AO99" s="175"/>
      <c r="AP99" s="175"/>
      <c r="AQ99" s="175"/>
    </row>
    <row r="100" spans="1:43" ht="12.75" customHeight="1" x14ac:dyDescent="0.2">
      <c r="B100" s="21"/>
      <c r="C100" s="21"/>
      <c r="H100" s="96"/>
      <c r="I100" s="96"/>
      <c r="J100" s="96"/>
      <c r="K100" s="148"/>
      <c r="L100" s="148"/>
      <c r="M100" s="96"/>
      <c r="S100" s="175"/>
      <c r="T100" s="182"/>
      <c r="U100" s="180"/>
      <c r="V100" s="175"/>
      <c r="W100" s="175"/>
      <c r="X100" s="178"/>
      <c r="Y100" s="175"/>
      <c r="Z100" s="178"/>
      <c r="AA100" s="175"/>
      <c r="AB100" s="178"/>
      <c r="AC100" s="178"/>
      <c r="AD100" s="178"/>
      <c r="AE100" s="175"/>
      <c r="AF100" s="179"/>
      <c r="AG100" s="175"/>
      <c r="AH100" s="179"/>
      <c r="AI100" s="175"/>
      <c r="AJ100" s="178"/>
      <c r="AK100" s="175"/>
      <c r="AL100" s="178"/>
      <c r="AM100" s="175"/>
      <c r="AN100" s="175"/>
      <c r="AO100" s="175"/>
      <c r="AP100" s="175"/>
      <c r="AQ100" s="175"/>
    </row>
    <row r="101" spans="1:43" ht="12.75" customHeight="1" x14ac:dyDescent="0.2">
      <c r="B101" s="21"/>
      <c r="C101" s="21"/>
      <c r="H101" s="96"/>
      <c r="I101" s="96"/>
      <c r="J101" s="96"/>
      <c r="K101" s="148"/>
      <c r="L101" s="148"/>
      <c r="M101" s="96"/>
      <c r="S101" s="175"/>
      <c r="T101" s="182"/>
      <c r="U101" s="180"/>
      <c r="V101" s="175"/>
      <c r="W101" s="175"/>
      <c r="X101" s="178"/>
      <c r="Y101" s="175"/>
      <c r="Z101" s="178"/>
      <c r="AA101" s="175"/>
      <c r="AB101" s="178"/>
      <c r="AC101" s="178"/>
      <c r="AD101" s="178"/>
      <c r="AE101" s="175"/>
      <c r="AF101" s="179"/>
      <c r="AG101" s="175"/>
      <c r="AH101" s="179"/>
      <c r="AI101" s="175"/>
      <c r="AJ101" s="178"/>
      <c r="AK101" s="175"/>
      <c r="AL101" s="178"/>
      <c r="AM101" s="175"/>
      <c r="AN101" s="175"/>
      <c r="AO101" s="175"/>
      <c r="AP101" s="175"/>
      <c r="AQ101" s="175"/>
    </row>
    <row r="102" spans="1:43" ht="12.75" customHeight="1" x14ac:dyDescent="0.2">
      <c r="B102" s="21"/>
      <c r="C102" s="21"/>
      <c r="H102" s="96"/>
      <c r="I102" s="96"/>
      <c r="J102" s="96"/>
      <c r="K102" s="148"/>
      <c r="L102" s="148"/>
      <c r="M102" s="96"/>
      <c r="S102" s="175"/>
      <c r="T102" s="182"/>
      <c r="U102" s="180"/>
      <c r="V102" s="175"/>
      <c r="W102" s="175"/>
      <c r="X102" s="178"/>
      <c r="Y102" s="175"/>
      <c r="Z102" s="178"/>
      <c r="AA102" s="175"/>
      <c r="AB102" s="178"/>
      <c r="AC102" s="178"/>
      <c r="AD102" s="178"/>
      <c r="AE102" s="175"/>
      <c r="AF102" s="179"/>
      <c r="AG102" s="175"/>
      <c r="AH102" s="179"/>
      <c r="AI102" s="175"/>
      <c r="AJ102" s="178"/>
      <c r="AK102" s="175"/>
      <c r="AL102" s="178"/>
      <c r="AM102" s="175"/>
      <c r="AN102" s="175"/>
      <c r="AO102" s="175"/>
      <c r="AP102" s="175"/>
      <c r="AQ102" s="175"/>
    </row>
    <row r="103" spans="1:43" ht="12.75" customHeight="1" x14ac:dyDescent="0.2">
      <c r="B103" s="21"/>
      <c r="C103" s="21"/>
      <c r="H103" s="96"/>
      <c r="I103" s="96"/>
      <c r="J103" s="96"/>
      <c r="K103" s="148"/>
      <c r="L103" s="148"/>
      <c r="M103" s="96"/>
      <c r="S103" s="175"/>
      <c r="T103" s="182"/>
      <c r="U103" s="180"/>
      <c r="V103" s="175"/>
      <c r="W103" s="175"/>
      <c r="X103" s="178"/>
      <c r="Y103" s="175"/>
      <c r="Z103" s="178"/>
      <c r="AA103" s="175"/>
      <c r="AB103" s="178"/>
      <c r="AC103" s="178"/>
      <c r="AD103" s="178"/>
      <c r="AE103" s="175"/>
      <c r="AF103" s="179"/>
      <c r="AG103" s="175"/>
      <c r="AH103" s="179"/>
      <c r="AI103" s="175"/>
      <c r="AJ103" s="178"/>
      <c r="AK103" s="175"/>
      <c r="AL103" s="178"/>
      <c r="AM103" s="175"/>
      <c r="AN103" s="175"/>
      <c r="AO103" s="175"/>
      <c r="AP103" s="175"/>
      <c r="AQ103" s="175"/>
    </row>
    <row r="104" spans="1:43" ht="12.75" customHeight="1" x14ac:dyDescent="0.2">
      <c r="B104" s="21"/>
      <c r="C104" s="21"/>
      <c r="H104" s="96"/>
      <c r="I104" s="96"/>
      <c r="J104" s="96"/>
      <c r="K104" s="148"/>
      <c r="L104" s="148"/>
      <c r="M104" s="96"/>
      <c r="S104" s="175"/>
      <c r="T104" s="182"/>
      <c r="U104" s="180"/>
      <c r="V104" s="175"/>
      <c r="W104" s="175"/>
      <c r="X104" s="178"/>
      <c r="Y104" s="175"/>
      <c r="Z104" s="178"/>
      <c r="AA104" s="175"/>
      <c r="AB104" s="178"/>
      <c r="AC104" s="178"/>
      <c r="AD104" s="178"/>
      <c r="AE104" s="175"/>
      <c r="AF104" s="179"/>
      <c r="AG104" s="175"/>
      <c r="AH104" s="179"/>
      <c r="AI104" s="175"/>
      <c r="AJ104" s="178"/>
      <c r="AK104" s="175"/>
      <c r="AL104" s="178"/>
      <c r="AM104" s="175"/>
      <c r="AN104" s="175"/>
      <c r="AO104" s="175"/>
      <c r="AP104" s="175"/>
      <c r="AQ104" s="175"/>
    </row>
    <row r="105" spans="1:43" ht="12.75" customHeight="1" x14ac:dyDescent="0.2">
      <c r="B105" s="21"/>
      <c r="C105" s="21"/>
      <c r="H105" s="96"/>
      <c r="I105" s="96"/>
      <c r="J105" s="96"/>
      <c r="K105" s="148"/>
      <c r="L105" s="148"/>
      <c r="M105" s="96"/>
      <c r="S105" s="175"/>
      <c r="T105" s="182"/>
      <c r="U105" s="180"/>
      <c r="V105" s="175"/>
      <c r="W105" s="175"/>
      <c r="X105" s="178"/>
      <c r="Y105" s="175"/>
      <c r="Z105" s="178"/>
      <c r="AA105" s="175"/>
      <c r="AB105" s="178"/>
      <c r="AC105" s="178"/>
      <c r="AD105" s="178"/>
      <c r="AE105" s="175"/>
      <c r="AF105" s="179"/>
      <c r="AG105" s="175"/>
      <c r="AH105" s="179"/>
      <c r="AI105" s="175"/>
      <c r="AJ105" s="178"/>
      <c r="AK105" s="175"/>
      <c r="AL105" s="178"/>
      <c r="AM105" s="175"/>
      <c r="AN105" s="175"/>
      <c r="AO105" s="175"/>
      <c r="AP105" s="175"/>
      <c r="AQ105" s="175"/>
    </row>
    <row r="106" spans="1:43" ht="12.75" customHeight="1" x14ac:dyDescent="0.2">
      <c r="B106" s="21"/>
      <c r="C106" s="21"/>
      <c r="H106" s="96"/>
      <c r="I106" s="96"/>
      <c r="J106" s="96"/>
      <c r="K106" s="148"/>
      <c r="L106" s="148"/>
      <c r="M106" s="96"/>
      <c r="S106" s="175"/>
      <c r="T106" s="182"/>
      <c r="U106" s="180"/>
      <c r="V106" s="175"/>
      <c r="W106" s="175"/>
      <c r="X106" s="178"/>
      <c r="Y106" s="175"/>
      <c r="Z106" s="178"/>
      <c r="AA106" s="175"/>
      <c r="AB106" s="178"/>
      <c r="AC106" s="178"/>
      <c r="AD106" s="178"/>
      <c r="AE106" s="175"/>
      <c r="AF106" s="179"/>
      <c r="AG106" s="175"/>
      <c r="AH106" s="179"/>
      <c r="AI106" s="175"/>
      <c r="AJ106" s="178"/>
      <c r="AK106" s="175"/>
      <c r="AL106" s="178"/>
      <c r="AM106" s="175"/>
      <c r="AN106" s="175"/>
      <c r="AO106" s="175"/>
      <c r="AP106" s="175"/>
      <c r="AQ106" s="175"/>
    </row>
    <row r="107" spans="1:43" ht="12.75" customHeight="1" x14ac:dyDescent="0.2">
      <c r="B107" s="21"/>
      <c r="C107" s="21"/>
      <c r="H107" s="96"/>
      <c r="I107" s="96"/>
      <c r="J107" s="96"/>
      <c r="K107" s="148"/>
      <c r="L107" s="148"/>
      <c r="M107" s="96"/>
      <c r="S107" s="175"/>
      <c r="T107" s="182"/>
      <c r="U107" s="180"/>
      <c r="V107" s="175"/>
      <c r="W107" s="175"/>
      <c r="X107" s="178"/>
      <c r="Y107" s="175"/>
      <c r="Z107" s="178"/>
      <c r="AA107" s="175"/>
      <c r="AB107" s="178"/>
      <c r="AC107" s="178"/>
      <c r="AD107" s="178"/>
      <c r="AE107" s="175"/>
      <c r="AF107" s="179"/>
      <c r="AG107" s="175"/>
      <c r="AH107" s="179"/>
      <c r="AI107" s="175"/>
      <c r="AJ107" s="178"/>
      <c r="AK107" s="175"/>
      <c r="AL107" s="178"/>
      <c r="AM107" s="175"/>
      <c r="AN107" s="175"/>
      <c r="AO107" s="175"/>
      <c r="AP107" s="175"/>
      <c r="AQ107" s="175"/>
    </row>
    <row r="108" spans="1:43" ht="12.75" customHeight="1" x14ac:dyDescent="0.2">
      <c r="B108" s="21"/>
      <c r="C108" s="21"/>
      <c r="H108" s="96"/>
      <c r="I108" s="96"/>
      <c r="J108" s="96"/>
      <c r="K108" s="148"/>
      <c r="L108" s="148"/>
      <c r="M108" s="96"/>
      <c r="S108" s="175"/>
      <c r="T108" s="182"/>
      <c r="U108" s="180"/>
      <c r="V108" s="175"/>
      <c r="W108" s="175"/>
      <c r="X108" s="178"/>
      <c r="Y108" s="175"/>
      <c r="Z108" s="178"/>
      <c r="AA108" s="175"/>
      <c r="AB108" s="178"/>
      <c r="AC108" s="178"/>
      <c r="AD108" s="178"/>
      <c r="AE108" s="175"/>
      <c r="AF108" s="179"/>
      <c r="AG108" s="175"/>
      <c r="AH108" s="179"/>
      <c r="AI108" s="175"/>
      <c r="AJ108" s="178"/>
      <c r="AK108" s="175"/>
      <c r="AL108" s="178"/>
      <c r="AM108" s="175"/>
      <c r="AN108" s="175"/>
      <c r="AO108" s="175"/>
      <c r="AP108" s="175"/>
      <c r="AQ108" s="175"/>
    </row>
    <row r="109" spans="1:43" ht="12.75" customHeight="1" x14ac:dyDescent="0.2">
      <c r="B109" s="21"/>
      <c r="C109" s="21"/>
      <c r="H109" s="96"/>
      <c r="I109" s="96"/>
      <c r="J109" s="96"/>
      <c r="K109" s="148"/>
      <c r="L109" s="148"/>
      <c r="M109" s="96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49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</row>
    <row r="110" spans="1:43" ht="12.75" customHeight="1" x14ac:dyDescent="0.2">
      <c r="B110" s="21"/>
      <c r="C110" s="21"/>
      <c r="H110" s="96"/>
      <c r="I110" s="96"/>
      <c r="J110" s="96"/>
      <c r="K110" s="148"/>
      <c r="L110" s="148"/>
      <c r="M110" s="96"/>
      <c r="S110" s="50"/>
      <c r="T110" s="50"/>
      <c r="U110" s="50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49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</row>
    <row r="111" spans="1:43" ht="12.75" customHeight="1" x14ac:dyDescent="0.2">
      <c r="B111" s="21"/>
      <c r="C111" s="21"/>
      <c r="H111" s="96"/>
      <c r="I111" s="96"/>
      <c r="J111" s="96"/>
      <c r="K111" s="148"/>
      <c r="L111" s="148"/>
      <c r="M111" s="96"/>
      <c r="S111" s="50"/>
      <c r="T111" s="50"/>
      <c r="U111" s="50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49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</row>
    <row r="112" spans="1:43" s="50" customFormat="1" ht="12.75" customHeight="1" x14ac:dyDescent="0.2">
      <c r="A112" s="94"/>
      <c r="B112" s="21"/>
      <c r="C112" s="21"/>
      <c r="D112"/>
      <c r="E112" s="25"/>
      <c r="F112"/>
      <c r="G112"/>
      <c r="H112" s="96"/>
      <c r="I112" s="96"/>
      <c r="J112" s="96"/>
      <c r="K112" s="148"/>
      <c r="L112" s="148"/>
      <c r="M112" s="96"/>
      <c r="N112"/>
      <c r="O112"/>
      <c r="P112"/>
      <c r="Q112"/>
      <c r="R112"/>
      <c r="W112" s="82"/>
      <c r="X112" s="82"/>
      <c r="Y112" s="82"/>
      <c r="Z112" s="82"/>
      <c r="AA112" s="82"/>
      <c r="AB112" s="82"/>
      <c r="AC112" s="82"/>
      <c r="AD112" s="82"/>
      <c r="AE112" s="82"/>
      <c r="AF112" s="79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</row>
    <row r="113" spans="2:39" ht="12.75" customHeight="1" x14ac:dyDescent="0.25">
      <c r="B113" s="21"/>
      <c r="C113" s="21"/>
      <c r="H113" s="96"/>
      <c r="I113" s="96"/>
      <c r="J113" s="96"/>
      <c r="K113" s="148"/>
      <c r="L113" s="148"/>
      <c r="M113" s="96"/>
      <c r="V113" s="198"/>
      <c r="W113" s="198"/>
      <c r="X113" s="327"/>
      <c r="Y113" s="328"/>
      <c r="Z113" s="328"/>
      <c r="AA113" s="328"/>
      <c r="AB113" s="328"/>
      <c r="AC113" s="328"/>
      <c r="AD113" s="328"/>
      <c r="AE113" s="328"/>
      <c r="AF113" s="328"/>
      <c r="AG113" s="328"/>
      <c r="AH113" s="328"/>
      <c r="AI113" s="328"/>
      <c r="AJ113" s="328"/>
      <c r="AK113" s="328"/>
      <c r="AL113" s="328"/>
      <c r="AM113" s="329"/>
    </row>
    <row r="114" spans="2:39" ht="12.75" customHeight="1" x14ac:dyDescent="0.25">
      <c r="B114" s="21"/>
      <c r="C114" s="21"/>
      <c r="H114" s="96"/>
      <c r="I114" s="96"/>
      <c r="J114" s="96"/>
      <c r="K114" s="148"/>
      <c r="L114" s="148"/>
      <c r="M114" s="96"/>
      <c r="V114" s="198"/>
      <c r="W114" s="198"/>
      <c r="X114" s="330"/>
      <c r="Y114" s="330"/>
      <c r="Z114" s="330"/>
      <c r="AA114" s="330"/>
      <c r="AB114" s="330"/>
      <c r="AC114" s="330"/>
      <c r="AD114" s="330"/>
      <c r="AE114" s="330"/>
      <c r="AF114" s="199"/>
      <c r="AG114" s="199"/>
      <c r="AH114" s="199"/>
      <c r="AI114" s="199"/>
      <c r="AJ114" s="330"/>
      <c r="AK114" s="330"/>
      <c r="AL114" s="330"/>
      <c r="AM114" s="330"/>
    </row>
    <row r="115" spans="2:39" ht="12.75" customHeight="1" x14ac:dyDescent="0.25">
      <c r="B115" s="21"/>
      <c r="C115" s="21"/>
      <c r="H115" s="96"/>
      <c r="I115" s="96"/>
      <c r="J115" s="96"/>
      <c r="K115" s="148"/>
      <c r="L115" s="148"/>
      <c r="M115" s="96"/>
      <c r="V115" s="198"/>
      <c r="W115" s="198"/>
      <c r="X115" s="330"/>
      <c r="Y115" s="330"/>
      <c r="Z115" s="330"/>
      <c r="AA115" s="330"/>
      <c r="AB115" s="330"/>
      <c r="AC115" s="330"/>
      <c r="AD115" s="330"/>
      <c r="AE115" s="330"/>
      <c r="AF115" s="199"/>
      <c r="AG115" s="199"/>
      <c r="AH115" s="199"/>
      <c r="AI115" s="199"/>
      <c r="AJ115" s="330"/>
      <c r="AK115" s="330"/>
      <c r="AL115" s="330"/>
      <c r="AM115" s="330"/>
    </row>
    <row r="116" spans="2:39" ht="12.75" customHeight="1" x14ac:dyDescent="0.25">
      <c r="B116" s="21"/>
      <c r="C116" s="21"/>
      <c r="H116" s="96"/>
      <c r="I116" s="96"/>
      <c r="J116" s="96"/>
      <c r="K116" s="148"/>
      <c r="L116" s="148"/>
      <c r="M116" s="96"/>
      <c r="V116" s="198"/>
      <c r="W116" s="198"/>
      <c r="X116" s="330"/>
      <c r="Y116" s="330"/>
      <c r="Z116" s="330"/>
      <c r="AA116" s="330"/>
      <c r="AB116" s="330"/>
      <c r="AC116" s="330"/>
      <c r="AD116" s="330"/>
      <c r="AE116" s="330"/>
      <c r="AF116" s="199"/>
      <c r="AG116" s="199"/>
      <c r="AH116" s="199"/>
      <c r="AI116" s="199"/>
      <c r="AJ116" s="330"/>
      <c r="AK116" s="330"/>
      <c r="AL116" s="330"/>
      <c r="AM116" s="330"/>
    </row>
    <row r="117" spans="2:39" ht="12.75" customHeight="1" x14ac:dyDescent="0.2">
      <c r="V117" s="200"/>
      <c r="W117" s="200"/>
      <c r="X117" s="201"/>
      <c r="Y117" s="201"/>
      <c r="Z117" s="201"/>
      <c r="AA117" s="201"/>
      <c r="AB117" s="201"/>
      <c r="AC117" s="201"/>
      <c r="AD117" s="201"/>
      <c r="AE117" s="201"/>
      <c r="AF117" s="201"/>
      <c r="AG117" s="201"/>
      <c r="AH117" s="201"/>
      <c r="AI117" s="201"/>
      <c r="AJ117" s="201"/>
      <c r="AK117" s="201"/>
      <c r="AL117" s="201"/>
      <c r="AM117" s="201"/>
    </row>
    <row r="118" spans="2:39" ht="12.75" customHeight="1" x14ac:dyDescent="0.25">
      <c r="V118" s="313"/>
      <c r="W118" s="313"/>
      <c r="X118" s="202"/>
      <c r="Y118" s="203"/>
      <c r="Z118" s="202"/>
      <c r="AA118" s="203"/>
      <c r="AB118" s="202"/>
      <c r="AC118" s="202"/>
      <c r="AD118" s="202"/>
      <c r="AE118" s="203"/>
      <c r="AF118" s="203"/>
      <c r="AG118" s="203"/>
      <c r="AH118" s="203"/>
      <c r="AI118" s="203"/>
      <c r="AJ118" s="202"/>
      <c r="AK118" s="203"/>
      <c r="AL118" s="202"/>
      <c r="AM118" s="203"/>
    </row>
    <row r="119" spans="2:39" ht="12.75" customHeight="1" x14ac:dyDescent="0.25">
      <c r="V119" s="313"/>
      <c r="W119" s="313"/>
      <c r="X119" s="202"/>
      <c r="Y119" s="203"/>
      <c r="Z119" s="202"/>
      <c r="AA119" s="203"/>
      <c r="AB119" s="202"/>
      <c r="AC119" s="202"/>
      <c r="AD119" s="202"/>
      <c r="AE119" s="203"/>
      <c r="AF119" s="203"/>
      <c r="AG119" s="203"/>
      <c r="AH119" s="203"/>
      <c r="AI119" s="203"/>
      <c r="AJ119" s="202"/>
      <c r="AK119" s="203"/>
      <c r="AL119" s="202"/>
      <c r="AM119" s="203"/>
    </row>
    <row r="120" spans="2:39" ht="12.75" customHeight="1" x14ac:dyDescent="0.25">
      <c r="V120" s="313"/>
      <c r="W120" s="313"/>
      <c r="X120" s="202"/>
      <c r="Y120" s="203"/>
      <c r="Z120" s="202"/>
      <c r="AA120" s="203"/>
      <c r="AB120" s="202"/>
      <c r="AC120" s="202"/>
      <c r="AD120" s="202"/>
      <c r="AE120" s="203"/>
      <c r="AF120" s="203"/>
      <c r="AG120" s="203"/>
      <c r="AH120" s="203"/>
      <c r="AI120" s="203"/>
      <c r="AJ120" s="202"/>
      <c r="AK120" s="203"/>
      <c r="AL120" s="202"/>
      <c r="AM120" s="203"/>
    </row>
    <row r="121" spans="2:39" ht="12.75" customHeight="1" x14ac:dyDescent="0.25">
      <c r="V121" s="313"/>
      <c r="W121" s="313"/>
      <c r="X121" s="202"/>
      <c r="Y121" s="203"/>
      <c r="Z121" s="202"/>
      <c r="AA121" s="203"/>
      <c r="AB121" s="202"/>
      <c r="AC121" s="202"/>
      <c r="AD121" s="202"/>
      <c r="AE121" s="203"/>
      <c r="AF121" s="203"/>
      <c r="AG121" s="203"/>
      <c r="AH121" s="203"/>
      <c r="AI121" s="203"/>
      <c r="AJ121" s="202"/>
      <c r="AK121" s="203"/>
      <c r="AL121" s="202"/>
      <c r="AM121" s="203"/>
    </row>
  </sheetData>
  <sheetProtection password="88B8" sheet="1" selectLockedCells="1"/>
  <mergeCells count="95">
    <mergeCell ref="C2:J2"/>
    <mergeCell ref="C3:J3"/>
    <mergeCell ref="C5:X5"/>
    <mergeCell ref="AE6:AF6"/>
    <mergeCell ref="BA6:BJ7"/>
    <mergeCell ref="D7:G7"/>
    <mergeCell ref="BI8:BJ10"/>
    <mergeCell ref="D9:G9"/>
    <mergeCell ref="C10:E10"/>
    <mergeCell ref="F10:G10"/>
    <mergeCell ref="C11:E11"/>
    <mergeCell ref="F11:G11"/>
    <mergeCell ref="D8:G8"/>
    <mergeCell ref="BA8:BB10"/>
    <mergeCell ref="BC8:BD10"/>
    <mergeCell ref="BE8:BF10"/>
    <mergeCell ref="BG8:BH10"/>
    <mergeCell ref="C12:E12"/>
    <mergeCell ref="F12:G12"/>
    <mergeCell ref="AY12:AZ12"/>
    <mergeCell ref="AY13:AZ13"/>
    <mergeCell ref="AY14:AZ14"/>
    <mergeCell ref="AY15:AZ15"/>
    <mergeCell ref="B16:K16"/>
    <mergeCell ref="C17:J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33:J33"/>
    <mergeCell ref="C34:J34"/>
    <mergeCell ref="C35:J35"/>
    <mergeCell ref="C36:J36"/>
    <mergeCell ref="C37:J37"/>
    <mergeCell ref="C38:J38"/>
    <mergeCell ref="C39:J39"/>
    <mergeCell ref="C40:J40"/>
    <mergeCell ref="C41:J41"/>
    <mergeCell ref="B42:K42"/>
    <mergeCell ref="C43:J43"/>
    <mergeCell ref="C44:J44"/>
    <mergeCell ref="C45:J45"/>
    <mergeCell ref="C52:J52"/>
    <mergeCell ref="C53:J53"/>
    <mergeCell ref="C55:E55"/>
    <mergeCell ref="AG55:AG58"/>
    <mergeCell ref="C46:J46"/>
    <mergeCell ref="C47:J47"/>
    <mergeCell ref="C48:J48"/>
    <mergeCell ref="C49:J49"/>
    <mergeCell ref="C50:J50"/>
    <mergeCell ref="AH88:AU88"/>
    <mergeCell ref="AH55:AH58"/>
    <mergeCell ref="AI55:AI58"/>
    <mergeCell ref="B63:K63"/>
    <mergeCell ref="C64:J64"/>
    <mergeCell ref="C65:J65"/>
    <mergeCell ref="AR89:AS91"/>
    <mergeCell ref="AT89:AU91"/>
    <mergeCell ref="AF93:AG93"/>
    <mergeCell ref="AF94:AG94"/>
    <mergeCell ref="AF95:AG95"/>
    <mergeCell ref="AH89:AI91"/>
    <mergeCell ref="AJ89:AK91"/>
    <mergeCell ref="AL89:AM91"/>
    <mergeCell ref="AN89:AO91"/>
    <mergeCell ref="AP89:AQ91"/>
    <mergeCell ref="AF96:AG96"/>
    <mergeCell ref="X113:AM113"/>
    <mergeCell ref="X114:Y116"/>
    <mergeCell ref="Z114:AA116"/>
    <mergeCell ref="AB114:AE116"/>
    <mergeCell ref="AJ114:AK116"/>
    <mergeCell ref="AL114:AM116"/>
    <mergeCell ref="V118:W118"/>
    <mergeCell ref="V119:W119"/>
    <mergeCell ref="V120:W120"/>
    <mergeCell ref="V121:W121"/>
    <mergeCell ref="C27:J27"/>
    <mergeCell ref="C28:J28"/>
    <mergeCell ref="C29:J29"/>
    <mergeCell ref="C30:J30"/>
    <mergeCell ref="C31:J31"/>
    <mergeCell ref="C32:J32"/>
    <mergeCell ref="C70:J70"/>
    <mergeCell ref="C66:J66"/>
    <mergeCell ref="C67:J67"/>
    <mergeCell ref="C68:J68"/>
    <mergeCell ref="C69:J69"/>
    <mergeCell ref="C51:J51"/>
  </mergeCells>
  <conditionalFormatting sqref="T87:T108">
    <cfRule type="cellIs" dxfId="40" priority="7" stopIfTrue="1" operator="equal">
      <formula>0</formula>
    </cfRule>
  </conditionalFormatting>
  <conditionalFormatting sqref="D57:D59">
    <cfRule type="cellIs" dxfId="39" priority="5" stopIfTrue="1" operator="between">
      <formula>1</formula>
      <formula>3.94</formula>
    </cfRule>
    <cfRule type="cellIs" dxfId="38" priority="6" stopIfTrue="1" operator="between">
      <formula>3.95</formula>
      <formula>7</formula>
    </cfRule>
  </conditionalFormatting>
  <conditionalFormatting sqref="D60">
    <cfRule type="cellIs" dxfId="37" priority="1" stopIfTrue="1" operator="between">
      <formula>1</formula>
      <formula>3.94</formula>
    </cfRule>
    <cfRule type="cellIs" dxfId="36" priority="2" stopIfTrue="1" operator="between">
      <formula>3.95</formula>
      <formula>7</formula>
    </cfRule>
  </conditionalFormatting>
  <dataValidations count="4">
    <dataValidation type="list" allowBlank="1" showInputMessage="1" showErrorMessage="1" errorTitle="Error" error="DIGITAR &quot;p o P&quot; SI ALUMNO SE ENCUENTRA PRESENTE O BIEN &quot;a o A&quot;  SI ESTÁ AUSENTE." sqref="E90:E108">
      <formula1>$AU$14:$AU$15</formula1>
    </dataValidation>
    <dataValidation type="list" allowBlank="1" showInputMessage="1" showErrorMessage="1" errorTitle="ERROR" error="SOLO SE ADMITEN LAS ALTERNATIVAS: A, B, C y D." sqref="F87:I108">
      <formula1>$H$8:$H$11</formula1>
    </dataValidation>
    <dataValidation type="list" allowBlank="1" showInputMessage="1" showErrorMessage="1" errorTitle="ERROR" error="SOLO SE ADMITEN LAS RESPUESTAS NUMÉRICAS: 0, 1 y 2." sqref="N67:Q67">
      <formula1>#REF!</formula1>
    </dataValidation>
    <dataValidation type="list" allowBlank="1" showInputMessage="1" showErrorMessage="1" errorTitle="ERROR" error="SOLO SE ADMITEN LAS RESPUESTAS NUMÉRICAS: 0, 1, 2 y 3." sqref="R67">
      <formula1>#REF!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258" scale="21" orientation="landscape" r:id="rId1"/>
  <headerFooter>
    <oddHeader>&amp;C&amp;G</oddHeader>
  </headerFooter>
  <colBreaks count="1" manualBreakCount="1">
    <brk id="30" max="94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8º básico A</vt:lpstr>
      <vt:lpstr>8º básico B</vt:lpstr>
      <vt:lpstr>8º básico C</vt:lpstr>
      <vt:lpstr>INFORME GLOBAL</vt:lpstr>
      <vt:lpstr>'8º básico A'!Área_de_impresión</vt:lpstr>
      <vt:lpstr>'8º básico B'!Área_de_impresión</vt:lpstr>
      <vt:lpstr>'8º básico C'!Área_de_impresión</vt:lpstr>
      <vt:lpstr>'INFORME GLOBAL'!Área_de_impresión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b3OWu1F</dc:creator>
  <cp:lastModifiedBy>Luffi</cp:lastModifiedBy>
  <cp:lastPrinted>2015-03-26T11:30:36Z</cp:lastPrinted>
  <dcterms:created xsi:type="dcterms:W3CDTF">2012-03-12T00:55:10Z</dcterms:created>
  <dcterms:modified xsi:type="dcterms:W3CDTF">2016-03-17T14:37:53Z</dcterms:modified>
</cp:coreProperties>
</file>