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F41" i="2" l="1"/>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40" i="2"/>
  <c r="H99" i="2"/>
  <c r="R19" i="1" l="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E41" i="2"/>
  <c r="G41" i="2"/>
  <c r="E42" i="2"/>
  <c r="G42" i="2"/>
  <c r="E43" i="2"/>
  <c r="G43" i="2"/>
  <c r="E44" i="2"/>
  <c r="G44" i="2"/>
  <c r="E45" i="2"/>
  <c r="G45" i="2"/>
  <c r="E46" i="2"/>
  <c r="G46" i="2"/>
  <c r="E47" i="2"/>
  <c r="G47" i="2"/>
  <c r="E48" i="2"/>
  <c r="G48" i="2"/>
  <c r="E49" i="2"/>
  <c r="G49" i="2"/>
  <c r="E50" i="2"/>
  <c r="G50" i="2"/>
  <c r="E51" i="2"/>
  <c r="G51" i="2"/>
  <c r="E52" i="2"/>
  <c r="G52" i="2"/>
  <c r="E53" i="2"/>
  <c r="G53" i="2"/>
  <c r="E54" i="2"/>
  <c r="G54" i="2"/>
  <c r="E55" i="2"/>
  <c r="G55" i="2"/>
  <c r="E56" i="2"/>
  <c r="G56" i="2"/>
  <c r="E57" i="2"/>
  <c r="G57" i="2"/>
  <c r="E58" i="2"/>
  <c r="G58" i="2"/>
  <c r="E59" i="2"/>
  <c r="G59" i="2"/>
  <c r="E60" i="2"/>
  <c r="G60" i="2"/>
  <c r="E61" i="2"/>
  <c r="G61" i="2"/>
  <c r="E62" i="2"/>
  <c r="G62" i="2"/>
  <c r="E63" i="2"/>
  <c r="G63" i="2"/>
  <c r="E64" i="2"/>
  <c r="G64" i="2"/>
  <c r="E65" i="2"/>
  <c r="G65" i="2"/>
  <c r="E66" i="2"/>
  <c r="G66" i="2"/>
  <c r="E67" i="2"/>
  <c r="G67" i="2"/>
  <c r="E68" i="2"/>
  <c r="G68" i="2"/>
  <c r="E69" i="2"/>
  <c r="G69" i="2"/>
  <c r="E70" i="2"/>
  <c r="G70" i="2"/>
  <c r="E71" i="2"/>
  <c r="G71" i="2"/>
  <c r="E72" i="2"/>
  <c r="G72" i="2"/>
  <c r="E73" i="2"/>
  <c r="G73" i="2"/>
  <c r="E74" i="2"/>
  <c r="G74" i="2"/>
  <c r="E75" i="2"/>
  <c r="G75" i="2"/>
  <c r="E76" i="2"/>
  <c r="G76" i="2"/>
  <c r="E77" i="2"/>
  <c r="G77" i="2"/>
  <c r="E78" i="2"/>
  <c r="G78" i="2"/>
  <c r="E79" i="2"/>
  <c r="G79" i="2"/>
  <c r="E80" i="2"/>
  <c r="G80" i="2"/>
  <c r="E81" i="2"/>
  <c r="G81" i="2"/>
  <c r="E82" i="2"/>
  <c r="G82" i="2"/>
  <c r="E83" i="2"/>
  <c r="G83" i="2"/>
  <c r="E84" i="2"/>
  <c r="G84" i="2"/>
  <c r="E85" i="2"/>
  <c r="G85" i="2"/>
  <c r="G40" i="2"/>
  <c r="E40" i="2"/>
  <c r="B9" i="2" l="1"/>
  <c r="AE19" i="1" l="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18" i="1"/>
  <c r="P18" i="1"/>
  <c r="R18" i="1" s="1"/>
  <c r="AB19" i="1" l="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18" i="1"/>
  <c r="B72" i="1" l="1"/>
  <c r="W18" i="1" l="1"/>
  <c r="B76" i="2" l="1"/>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X18" i="1" l="1"/>
  <c r="Y18" i="1"/>
  <c r="Z18" i="1"/>
  <c r="AA18" i="1"/>
  <c r="AC18" i="1"/>
  <c r="AD18" i="1"/>
  <c r="X19" i="1"/>
  <c r="Y19" i="1"/>
  <c r="Z19" i="1"/>
  <c r="AA19" i="1"/>
  <c r="AC19" i="1"/>
  <c r="AD19" i="1"/>
  <c r="X20" i="1"/>
  <c r="Y20" i="1"/>
  <c r="Z20" i="1"/>
  <c r="AA20" i="1"/>
  <c r="AC20" i="1"/>
  <c r="AD20" i="1"/>
  <c r="X21" i="1"/>
  <c r="Y21" i="1"/>
  <c r="Z21" i="1"/>
  <c r="AA21" i="1"/>
  <c r="AC21" i="1"/>
  <c r="AD21" i="1"/>
  <c r="X22" i="1"/>
  <c r="Y22" i="1"/>
  <c r="Z22" i="1"/>
  <c r="AA22" i="1"/>
  <c r="AC22" i="1"/>
  <c r="AD22" i="1"/>
  <c r="X23" i="1"/>
  <c r="Y23" i="1"/>
  <c r="Z23" i="1"/>
  <c r="AA23" i="1"/>
  <c r="AC23" i="1"/>
  <c r="AD23" i="1"/>
  <c r="X24" i="1"/>
  <c r="Y24" i="1"/>
  <c r="Z24" i="1"/>
  <c r="AA24" i="1"/>
  <c r="AC24" i="1"/>
  <c r="AD24" i="1"/>
  <c r="X25" i="1"/>
  <c r="Y25" i="1"/>
  <c r="Z25" i="1"/>
  <c r="AA25" i="1"/>
  <c r="AC25" i="1"/>
  <c r="AD25" i="1"/>
  <c r="X26" i="1"/>
  <c r="Y26" i="1"/>
  <c r="Z26" i="1"/>
  <c r="AA26" i="1"/>
  <c r="AC26" i="1"/>
  <c r="AD26" i="1"/>
  <c r="X27" i="1"/>
  <c r="Y27" i="1"/>
  <c r="Z27" i="1"/>
  <c r="AA27" i="1"/>
  <c r="AC27" i="1"/>
  <c r="AD27" i="1"/>
  <c r="X28" i="1"/>
  <c r="Y28" i="1"/>
  <c r="Z28" i="1"/>
  <c r="AA28" i="1"/>
  <c r="AC28" i="1"/>
  <c r="AD28" i="1"/>
  <c r="X29" i="1"/>
  <c r="Y29" i="1"/>
  <c r="Z29" i="1"/>
  <c r="AA29" i="1"/>
  <c r="AC29" i="1"/>
  <c r="AD29" i="1"/>
  <c r="X30" i="1"/>
  <c r="Y30" i="1"/>
  <c r="Z30" i="1"/>
  <c r="AA30" i="1"/>
  <c r="AC30" i="1"/>
  <c r="AD30" i="1"/>
  <c r="X31" i="1"/>
  <c r="Y31" i="1"/>
  <c r="Z31" i="1"/>
  <c r="AA31" i="1"/>
  <c r="AC31" i="1"/>
  <c r="AD31" i="1"/>
  <c r="X32" i="1"/>
  <c r="Y32" i="1"/>
  <c r="Z32" i="1"/>
  <c r="AA32" i="1"/>
  <c r="AC32" i="1"/>
  <c r="AD32" i="1"/>
  <c r="X33" i="1"/>
  <c r="Y33" i="1"/>
  <c r="Z33" i="1"/>
  <c r="AA33" i="1"/>
  <c r="AC33" i="1"/>
  <c r="AD33" i="1"/>
  <c r="X34" i="1"/>
  <c r="Y34" i="1"/>
  <c r="Z34" i="1"/>
  <c r="AA34" i="1"/>
  <c r="AC34" i="1"/>
  <c r="AD34" i="1"/>
  <c r="X35" i="1"/>
  <c r="Y35" i="1"/>
  <c r="Z35" i="1"/>
  <c r="AA35" i="1"/>
  <c r="AC35" i="1"/>
  <c r="AD35" i="1"/>
  <c r="X36" i="1"/>
  <c r="Y36" i="1"/>
  <c r="Z36" i="1"/>
  <c r="AA36" i="1"/>
  <c r="AC36" i="1"/>
  <c r="AD36" i="1"/>
  <c r="X37" i="1"/>
  <c r="Y37" i="1"/>
  <c r="Z37" i="1"/>
  <c r="AA37" i="1"/>
  <c r="AC37" i="1"/>
  <c r="AD37" i="1"/>
  <c r="X38" i="1"/>
  <c r="Y38" i="1"/>
  <c r="Z38" i="1"/>
  <c r="AA38" i="1"/>
  <c r="AC38" i="1"/>
  <c r="AD38" i="1"/>
  <c r="X39" i="1"/>
  <c r="Y39" i="1"/>
  <c r="Z39" i="1"/>
  <c r="AA39" i="1"/>
  <c r="AC39" i="1"/>
  <c r="AD39" i="1"/>
  <c r="X40" i="1"/>
  <c r="Y40" i="1"/>
  <c r="Z40" i="1"/>
  <c r="AA40" i="1"/>
  <c r="AC40" i="1"/>
  <c r="AD40" i="1"/>
  <c r="X41" i="1"/>
  <c r="Y41" i="1"/>
  <c r="Z41" i="1"/>
  <c r="AA41" i="1"/>
  <c r="AC41" i="1"/>
  <c r="AD41" i="1"/>
  <c r="X42" i="1"/>
  <c r="Y42" i="1"/>
  <c r="Z42" i="1"/>
  <c r="AA42" i="1"/>
  <c r="AC42" i="1"/>
  <c r="AD42" i="1"/>
  <c r="X43" i="1"/>
  <c r="Y43" i="1"/>
  <c r="Z43" i="1"/>
  <c r="AA43" i="1"/>
  <c r="AC43" i="1"/>
  <c r="AD43" i="1"/>
  <c r="X44" i="1"/>
  <c r="Y44" i="1"/>
  <c r="Z44" i="1"/>
  <c r="AA44" i="1"/>
  <c r="AC44" i="1"/>
  <c r="AD44" i="1"/>
  <c r="X45" i="1"/>
  <c r="Y45" i="1"/>
  <c r="Z45" i="1"/>
  <c r="AA45" i="1"/>
  <c r="AC45" i="1"/>
  <c r="AD45" i="1"/>
  <c r="X46" i="1"/>
  <c r="Y46" i="1"/>
  <c r="Z46" i="1"/>
  <c r="AA46" i="1"/>
  <c r="AC46" i="1"/>
  <c r="AD46" i="1"/>
  <c r="X47" i="1"/>
  <c r="Y47" i="1"/>
  <c r="Z47" i="1"/>
  <c r="AA47" i="1"/>
  <c r="AC47" i="1"/>
  <c r="AD47" i="1"/>
  <c r="X48" i="1"/>
  <c r="Y48" i="1"/>
  <c r="Z48" i="1"/>
  <c r="AA48" i="1"/>
  <c r="AC48" i="1"/>
  <c r="AD48" i="1"/>
  <c r="X49" i="1"/>
  <c r="Y49" i="1"/>
  <c r="Z49" i="1"/>
  <c r="AA49" i="1"/>
  <c r="AC49" i="1"/>
  <c r="AD49" i="1"/>
  <c r="X50" i="1"/>
  <c r="Y50" i="1"/>
  <c r="Z50" i="1"/>
  <c r="AA50" i="1"/>
  <c r="AC50" i="1"/>
  <c r="AD50" i="1"/>
  <c r="X51" i="1"/>
  <c r="Y51" i="1"/>
  <c r="Z51" i="1"/>
  <c r="AA51" i="1"/>
  <c r="AC51" i="1"/>
  <c r="AD51" i="1"/>
  <c r="X52" i="1"/>
  <c r="Y52" i="1"/>
  <c r="Z52" i="1"/>
  <c r="AA52" i="1"/>
  <c r="AC52" i="1"/>
  <c r="AD52" i="1"/>
  <c r="X53" i="1"/>
  <c r="Y53" i="1"/>
  <c r="Z53" i="1"/>
  <c r="AA53" i="1"/>
  <c r="AC53" i="1"/>
  <c r="AD53" i="1"/>
  <c r="X54" i="1"/>
  <c r="Y54" i="1"/>
  <c r="Z54" i="1"/>
  <c r="AA54" i="1"/>
  <c r="AC54" i="1"/>
  <c r="AD54" i="1"/>
  <c r="X55" i="1"/>
  <c r="Y55" i="1"/>
  <c r="Z55" i="1"/>
  <c r="AA55" i="1"/>
  <c r="AC55" i="1"/>
  <c r="AD55" i="1"/>
  <c r="X56" i="1"/>
  <c r="Y56" i="1"/>
  <c r="Z56" i="1"/>
  <c r="AA56" i="1"/>
  <c r="AC56" i="1"/>
  <c r="AD56" i="1"/>
  <c r="X57" i="1"/>
  <c r="Y57" i="1"/>
  <c r="Z57" i="1"/>
  <c r="AA57" i="1"/>
  <c r="AC57" i="1"/>
  <c r="AD57" i="1"/>
  <c r="X58" i="1"/>
  <c r="Y58" i="1"/>
  <c r="Z58" i="1"/>
  <c r="AA58" i="1"/>
  <c r="AC58" i="1"/>
  <c r="AD58" i="1"/>
  <c r="X59" i="1"/>
  <c r="Y59" i="1"/>
  <c r="Z59" i="1"/>
  <c r="AA59" i="1"/>
  <c r="AC59" i="1"/>
  <c r="AD59" i="1"/>
  <c r="X60" i="1"/>
  <c r="Y60" i="1"/>
  <c r="Z60" i="1"/>
  <c r="AA60" i="1"/>
  <c r="AC60" i="1"/>
  <c r="AD60" i="1"/>
  <c r="X61" i="1"/>
  <c r="Y61" i="1"/>
  <c r="Z61" i="1"/>
  <c r="AA61" i="1"/>
  <c r="AC61" i="1"/>
  <c r="AD61" i="1"/>
  <c r="X62" i="1"/>
  <c r="Y62" i="1"/>
  <c r="Z62" i="1"/>
  <c r="AA62" i="1"/>
  <c r="AC62" i="1"/>
  <c r="AD62" i="1"/>
  <c r="X63" i="1"/>
  <c r="Y63" i="1"/>
  <c r="Z63" i="1"/>
  <c r="AA63" i="1"/>
  <c r="AC63" i="1"/>
  <c r="AD63" i="1"/>
  <c r="W55" i="1"/>
  <c r="W56" i="1"/>
  <c r="W57" i="1"/>
  <c r="W58" i="1"/>
  <c r="W59" i="1"/>
  <c r="W60" i="1"/>
  <c r="W61" i="1"/>
  <c r="W62" i="1"/>
  <c r="X12" i="1" l="1"/>
  <c r="H92" i="2" s="1"/>
  <c r="AE12" i="1"/>
  <c r="AD12" i="1"/>
  <c r="H98" i="2" s="1"/>
  <c r="AC12" i="1"/>
  <c r="H97" i="2" s="1"/>
  <c r="AB12" i="1"/>
  <c r="H96" i="2" s="1"/>
  <c r="AA12" i="1"/>
  <c r="H95" i="2" s="1"/>
  <c r="P56" i="1"/>
  <c r="Z12" i="1"/>
  <c r="H94" i="2" s="1"/>
  <c r="P62" i="1"/>
  <c r="P61" i="1"/>
  <c r="P60" i="1"/>
  <c r="P59" i="1"/>
  <c r="P58" i="1"/>
  <c r="P57" i="1"/>
  <c r="P55" i="1"/>
  <c r="Y12" i="1"/>
  <c r="H93" i="2" s="1"/>
  <c r="B5" i="2"/>
  <c r="F86" i="2" l="1"/>
  <c r="Q18" i="1"/>
  <c r="Q55" i="1"/>
  <c r="Q60" i="1"/>
  <c r="Q56" i="1"/>
  <c r="Q57" i="1"/>
  <c r="Q61" i="1"/>
  <c r="Q58" i="1"/>
  <c r="Q62" i="1"/>
  <c r="Q59" i="1"/>
  <c r="W51" i="1"/>
  <c r="W52" i="1"/>
  <c r="W53" i="1"/>
  <c r="W54" i="1"/>
  <c r="W63"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B6" i="2"/>
  <c r="B4" i="2"/>
  <c r="P19" i="1" l="1"/>
  <c r="P47" i="1"/>
  <c r="P43" i="1"/>
  <c r="P39" i="1"/>
  <c r="P35" i="1"/>
  <c r="P31" i="1"/>
  <c r="P27" i="1"/>
  <c r="P23" i="1"/>
  <c r="P52" i="1"/>
  <c r="P50" i="1"/>
  <c r="P46" i="1"/>
  <c r="P42" i="1"/>
  <c r="P38" i="1"/>
  <c r="P34" i="1"/>
  <c r="P30" i="1"/>
  <c r="P26" i="1"/>
  <c r="P22" i="1"/>
  <c r="P63" i="1"/>
  <c r="P51" i="1"/>
  <c r="P49" i="1"/>
  <c r="P45" i="1"/>
  <c r="P41" i="1"/>
  <c r="P37" i="1"/>
  <c r="P33" i="1"/>
  <c r="P29" i="1"/>
  <c r="P25" i="1"/>
  <c r="P21" i="1"/>
  <c r="P54" i="1"/>
  <c r="P48" i="1"/>
  <c r="P44" i="1"/>
  <c r="P40" i="1"/>
  <c r="P36" i="1"/>
  <c r="P32" i="1"/>
  <c r="P28" i="1"/>
  <c r="P24" i="1"/>
  <c r="P20" i="1"/>
  <c r="P53" i="1"/>
  <c r="W12" i="1"/>
  <c r="H91" i="2" s="1"/>
  <c r="Q19" i="1" l="1"/>
  <c r="Q24" i="1"/>
  <c r="Q32" i="1"/>
  <c r="Q40" i="1"/>
  <c r="Q48" i="1"/>
  <c r="Q29" i="1"/>
  <c r="Q37" i="1"/>
  <c r="Q45" i="1"/>
  <c r="Q22" i="1"/>
  <c r="Q30" i="1"/>
  <c r="Q38" i="1"/>
  <c r="Q46" i="1"/>
  <c r="Q27" i="1"/>
  <c r="Q35" i="1"/>
  <c r="Q43" i="1"/>
  <c r="Q28" i="1"/>
  <c r="Q36" i="1"/>
  <c r="Q44" i="1"/>
  <c r="Q54" i="1"/>
  <c r="Q25" i="1"/>
  <c r="Q33" i="1"/>
  <c r="Q41" i="1"/>
  <c r="Q49" i="1"/>
  <c r="Q63" i="1"/>
  <c r="Q26" i="1"/>
  <c r="Q34" i="1"/>
  <c r="Q42" i="1"/>
  <c r="Q50" i="1"/>
  <c r="Q23" i="1"/>
  <c r="Q31" i="1"/>
  <c r="Q39" i="1"/>
  <c r="Q47" i="1"/>
  <c r="Q53" i="1"/>
  <c r="Q21" i="1"/>
  <c r="Q51" i="1"/>
  <c r="Q52" i="1"/>
  <c r="Q20" i="1"/>
  <c r="E86" i="2"/>
  <c r="G86" i="2"/>
  <c r="E17"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 ref="O17" authorId="0">
      <text>
        <r>
          <rPr>
            <b/>
            <sz val="9"/>
            <color indexed="81"/>
            <rFont val="Tahoma"/>
            <family val="2"/>
          </rPr>
          <t xml:space="preserve">Pregunta Abierta:
Preg1= Puntaje max. 2
Preg2-puntaje max. 2
</t>
        </r>
        <r>
          <rPr>
            <sz val="9"/>
            <color indexed="81"/>
            <rFont val="Tahoma"/>
            <family val="2"/>
          </rPr>
          <t xml:space="preserve">
total: </t>
        </r>
        <r>
          <rPr>
            <b/>
            <sz val="9"/>
            <color indexed="81"/>
            <rFont val="Tahoma"/>
            <family val="2"/>
          </rPr>
          <t>4</t>
        </r>
        <r>
          <rPr>
            <sz val="9"/>
            <color indexed="81"/>
            <rFont val="Tahoma"/>
            <family val="2"/>
          </rPr>
          <t xml:space="preserve"> puntos preg. 9</t>
        </r>
      </text>
    </comment>
  </commentList>
</comments>
</file>

<file path=xl/sharedStrings.xml><?xml version="1.0" encoding="utf-8"?>
<sst xmlns="http://schemas.openxmlformats.org/spreadsheetml/2006/main" count="246" uniqueCount="112">
  <si>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</si>
  <si>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</si>
  <si>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</si>
  <si>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</si>
  <si>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</si>
  <si>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</si>
  <si>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</si>
  <si>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</si>
  <si>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</si>
  <si>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</si>
  <si>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</si>
  <si>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</si>
  <si>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</si>
  <si>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</si>
  <si>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</si>
  <si>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</si>
  <si>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</si>
  <si>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</si>
  <si>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</si>
  <si>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</si>
  <si>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</si>
  <si>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</si>
  <si>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</si>
  <si>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</si>
  <si>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</si>
  <si>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</si>
  <si>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</si>
  <si>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</si>
  <si>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</si>
  <si>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</si>
  <si>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</si>
  <si>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</si>
  <si>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</si>
  <si>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</si>
  <si>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</si>
  <si>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</si>
  <si>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</si>
  <si>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</si>
  <si>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</si>
  <si>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</si>
  <si>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</si>
  <si>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</si>
  <si>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</si>
  <si>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</si>
  <si>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</si>
  <si>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</si>
  <si>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Sistema de corrección PERIODO 1º</t>
  </si>
  <si>
    <t>MAYO</t>
  </si>
  <si>
    <t>INDICADORES</t>
  </si>
  <si>
    <t>Puntos ideal</t>
  </si>
  <si>
    <t xml:space="preserve">Puntaje Corte 4,0 </t>
  </si>
  <si>
    <t>A o P</t>
  </si>
  <si>
    <t>Ausente</t>
  </si>
  <si>
    <t>P</t>
  </si>
  <si>
    <t>Presente</t>
  </si>
  <si>
    <t>Nota</t>
  </si>
  <si>
    <t>D</t>
  </si>
  <si>
    <t>Aliante González Bryan Gladimir</t>
  </si>
  <si>
    <t>Almonacid Burgos Nicolás Andrés</t>
  </si>
  <si>
    <t>Antiñire Uribe Brandon Dennis</t>
  </si>
  <si>
    <t>Argel Bustamante María José Catalina</t>
  </si>
  <si>
    <t>Barria Silva Rodrigo Alexis</t>
  </si>
  <si>
    <t>Campos Morales Yahel Sarai</t>
  </si>
  <si>
    <t>Carrasco Meneses Tomas Nicolas</t>
  </si>
  <si>
    <t>Chacano González Bárbara Constanza</t>
  </si>
  <si>
    <t>Gatica Comicheo Krisna Belén</t>
  </si>
  <si>
    <t>Gómez Arauz Escarlett Michel</t>
  </si>
  <si>
    <t>González Álvarez Anelis Andrea</t>
  </si>
  <si>
    <t>Levie Angel Anastasia Denise</t>
  </si>
  <si>
    <t>Mansilla Mansilla Romina Scarlett</t>
  </si>
  <si>
    <t>Mansilla Vergara Raúl Andrés</t>
  </si>
  <si>
    <t>Mardones Meza Valeska Alondra</t>
  </si>
  <si>
    <t>Mardones Ojeda Solanch Bedsabe</t>
  </si>
  <si>
    <t>Márquez Aguilar Robert Bayron Eliseo</t>
  </si>
  <si>
    <t>Martínez Cifuentes Constanza Javiera</t>
  </si>
  <si>
    <t>Millacheo Osorio Luis Angel</t>
  </si>
  <si>
    <t>Millatureo Fuentealba Gabriel Alejandro</t>
  </si>
  <si>
    <t>Montiel Andrade Patricia Estefanía</t>
  </si>
  <si>
    <t>Muñoz Navarro Yarella Leonor</t>
  </si>
  <si>
    <t>Narváez Zúñiga Vivian Annais</t>
  </si>
  <si>
    <t>Ojeda Vargas Patricio Alejandro</t>
  </si>
  <si>
    <t>Otey Trujillo Yasmin Victoria</t>
  </si>
  <si>
    <t>Piucol Oyarzo Yordan Bastián</t>
  </si>
  <si>
    <t>Riquelme Caucau Constanza Abigail</t>
  </si>
  <si>
    <t>Rivera Unquén Benjamin Nicolas</t>
  </si>
  <si>
    <t>Rodríguez Soto Bruce Edward Elmer</t>
  </si>
  <si>
    <t>Silva Peralta Ángelo Alexander</t>
  </si>
  <si>
    <t>Soto Unquén Máximo Alejandro</t>
  </si>
  <si>
    <t>Téllez Toro Nelson Javier</t>
  </si>
  <si>
    <t>Uribe Mayorga Johsua Alejandro</t>
  </si>
  <si>
    <t>Valenzuela Díaz Juan Pablo</t>
  </si>
  <si>
    <t>Vargas Ojeda Gabriel Ignacio</t>
  </si>
  <si>
    <t>Vargas Rodríguez Ariatna Monserrath</t>
  </si>
  <si>
    <t>Velasquez Velásquez Yeral Alexander</t>
  </si>
  <si>
    <t>Vidal Ule Yessenia Belén</t>
  </si>
  <si>
    <t>Mitrobich Pontigo Alejandro David</t>
  </si>
  <si>
    <t>Burgos Trujillo Genesis Ivon Millaray</t>
  </si>
  <si>
    <t>OA12</t>
  </si>
  <si>
    <t>OA13</t>
  </si>
  <si>
    <t>OA14</t>
  </si>
  <si>
    <t>Identifican la proporción de agua dulce y salada en el planeta (OA12).</t>
  </si>
  <si>
    <t>Reconocen características de la corriente de Humoldt (OA13).</t>
  </si>
  <si>
    <t>Identifican el efecto de la contaminación del agua sobre la fauna (OA14).</t>
  </si>
  <si>
    <t>Identifican una pregunta de investigación relacionada con las características del océano (OA13).</t>
  </si>
  <si>
    <t>Reconocen procesos del ciclo del agua en ambientes artificiales (OA12).</t>
  </si>
  <si>
    <t>Identifican procesos presentes en el ciclo del agua (OA12)</t>
  </si>
  <si>
    <t>Clasifican las fuentes de agua terrestre como agua dulce y salada (OA12)</t>
  </si>
  <si>
    <t>Identifican acciones que permiten el ahorro de agua (OA14).</t>
  </si>
  <si>
    <t>HABILIDAD por (OA)</t>
  </si>
  <si>
    <t xml:space="preserve">INFORME RESULTADOS PERIODO 1 CIENCIAS                                                                                                                                                                    5º año Básico  </t>
  </si>
  <si>
    <t>reconoce la corriente de EL niño e identifican sus efecto en los cambios meteorológicos (OA13).</t>
  </si>
  <si>
    <t>Educación CIENCIAS 5º básico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</si>
</sst>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8"/>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8"/>
      <color rgb="FF000000"/>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15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2" fillId="0" borderId="1" xfId="0" applyFont="1" applyBorder="1" applyAlignment="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wrapText="1"/>
    </xf>
    <xf numFmtId="0" fontId="20" fillId="0" borderId="1" xfId="0" applyFont="1" applyBorder="1"/>
    <xf numFmtId="49" fontId="21" fillId="0" borderId="0" xfId="0" applyNumberFormat="1" applyFont="1"/>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2" fillId="0" borderId="4"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5"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0" fontId="7"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6" fillId="2" borderId="4" xfId="0" applyFont="1" applyFill="1" applyBorder="1" applyAlignment="1">
      <alignment horizontal="center"/>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3" xfId="0" applyFont="1" applyBorder="1" applyAlignment="1">
      <alignment horizontal="center"/>
    </xf>
    <xf numFmtId="0" fontId="26" fillId="0" borderId="3" xfId="0" applyFont="1" applyFill="1" applyBorder="1" applyAlignment="1">
      <alignment horizontal="center"/>
    </xf>
    <xf numFmtId="0" fontId="26"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2" xfId="0" applyFont="1" applyBorder="1" applyAlignment="1">
      <alignment horizontal="center" vertical="top" wrapText="1"/>
    </xf>
    <xf numFmtId="0" fontId="27" fillId="0" borderId="11" xfId="0" applyFont="1" applyBorder="1" applyAlignment="1">
      <alignment horizontal="center"/>
    </xf>
    <xf numFmtId="0" fontId="27" fillId="0" borderId="23" xfId="0" applyFont="1" applyBorder="1" applyAlignment="1">
      <alignment horizontal="center"/>
    </xf>
    <xf numFmtId="0" fontId="27" fillId="0" borderId="12" xfId="0" applyFont="1" applyBorder="1" applyAlignment="1">
      <alignment horizontal="center"/>
    </xf>
    <xf numFmtId="0" fontId="0" fillId="0" borderId="0" xfId="0" applyAlignment="1">
      <alignment horizontal="center" vertical="top"/>
    </xf>
    <xf numFmtId="0" fontId="20" fillId="0" borderId="1" xfId="0" applyFont="1" applyBorder="1" applyAlignment="1">
      <alignment wrapText="1"/>
    </xf>
    <xf numFmtId="0" fontId="2" fillId="3" borderId="1" xfId="0" applyFont="1" applyFill="1" applyBorder="1" applyAlignment="1">
      <alignment horizontal="center" vertical="center" wrapText="1"/>
    </xf>
    <xf numFmtId="0" fontId="26" fillId="3" borderId="1" xfId="0" applyFont="1" applyFill="1" applyBorder="1" applyAlignment="1">
      <alignment horizontal="center"/>
    </xf>
    <xf numFmtId="0" fontId="19" fillId="0" borderId="1" xfId="0" applyFont="1" applyBorder="1" applyAlignment="1">
      <alignment horizontal="center" vertical="center" wrapText="1"/>
    </xf>
    <xf numFmtId="49" fontId="28" fillId="0" borderId="0" xfId="0" applyNumberFormat="1" applyFont="1" applyAlignment="1"/>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0" fontId="0" fillId="0" borderId="6"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4" fillId="0" borderId="1" xfId="0" applyFont="1" applyBorder="1" applyAlignment="1">
      <alignment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3" fillId="0" borderId="1" xfId="0" applyFont="1" applyBorder="1" applyAlignment="1">
      <alignment horizontal="left" vertical="center" wrapText="1"/>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Y79"/>
  <sheetViews>
    <sheetView tabSelected="1" zoomScale="80" zoomScaleNormal="80" workbookViewId="0">
      <selection activeCell="BO15" sqref="BO15"/>
    </sheetView>
  </sheetViews>
  <sheetFormatPr baseColWidth="10" defaultRowHeight="15" x14ac:dyDescent="0.25"/>
  <cols>
    <col min="1" max="1" width="3.42578125" bestFit="1" customWidth="1"/>
    <col min="2" max="2" width="16" customWidth="1"/>
    <col min="3" max="3" width="22.140625" customWidth="1"/>
    <col min="4" max="4" width="18.7109375" customWidth="1"/>
    <col min="5" max="5" width="14.28515625" hidden="1" customWidth="1"/>
    <col min="6" max="6" width="4.5703125" style="72" customWidth="1"/>
    <col min="7" max="11" width="4" customWidth="1"/>
    <col min="12" max="12" width="4" style="72" customWidth="1"/>
    <col min="13" max="14" width="4" customWidth="1"/>
    <col min="15" max="15" width="6" customWidth="1"/>
    <col min="16" max="16" width="7" customWidth="1"/>
    <col min="17" max="17" width="7.140625" style="43" customWidth="1"/>
    <col min="18" max="18" width="6.42578125" customWidth="1"/>
    <col min="19" max="21" width="4.140625" customWidth="1"/>
    <col min="22" max="22" width="11.42578125" style="21" customWidth="1"/>
    <col min="23" max="23" width="5.85546875" style="21" hidden="1" customWidth="1"/>
    <col min="24" max="27" width="5.140625" style="21" hidden="1" customWidth="1"/>
    <col min="28" max="28" width="5.140625" style="87" hidden="1" customWidth="1"/>
    <col min="29" max="34" width="5.140625" style="21" hidden="1" customWidth="1"/>
    <col min="35" max="35" width="5.140625" style="87" hidden="1" customWidth="1"/>
    <col min="36" max="36" width="5.140625" style="21" hidden="1" customWidth="1"/>
    <col min="37" max="37" width="6.42578125" style="21" hidden="1" customWidth="1"/>
    <col min="38" max="51" width="5.140625" style="21" hidden="1" customWidth="1"/>
    <col min="52" max="52" width="5.140625" style="20" hidden="1" customWidth="1"/>
    <col min="53" max="63" width="5.140625" hidden="1" customWidth="1"/>
    <col min="64" max="64" width="5.140625" customWidth="1"/>
    <col min="65" max="65" width="5" customWidth="1"/>
    <col min="66" max="77" width="5.140625" customWidth="1"/>
  </cols>
  <sheetData>
    <row r="1" spans="1:77" x14ac:dyDescent="0.25">
      <c r="A1" s="106" t="s">
        <v>46</v>
      </c>
      <c r="B1" s="107"/>
      <c r="C1" s="107"/>
      <c r="D1" s="107"/>
      <c r="E1" s="107"/>
      <c r="F1" s="107"/>
      <c r="G1" s="107"/>
      <c r="H1" s="107"/>
    </row>
    <row r="2" spans="1:77" x14ac:dyDescent="0.25">
      <c r="A2" s="106" t="s">
        <v>111</v>
      </c>
      <c r="B2" s="107"/>
      <c r="C2" s="107"/>
      <c r="D2" s="107"/>
      <c r="E2" s="107"/>
      <c r="F2" s="107"/>
      <c r="G2" s="107"/>
      <c r="H2" s="107"/>
    </row>
    <row r="4" spans="1:77" ht="15" customHeight="1" x14ac:dyDescent="0.25">
      <c r="A4" s="108" t="s">
        <v>0</v>
      </c>
      <c r="B4" s="108"/>
      <c r="C4" s="108"/>
      <c r="D4" s="108"/>
      <c r="E4" s="108"/>
      <c r="F4" s="108"/>
      <c r="G4" s="108"/>
      <c r="H4" s="108"/>
      <c r="I4" s="108"/>
    </row>
    <row r="5" spans="1:77" x14ac:dyDescent="0.25">
      <c r="A5" s="108"/>
      <c r="B5" s="108"/>
      <c r="C5" s="108"/>
      <c r="D5" s="108"/>
      <c r="E5" s="108"/>
      <c r="F5" s="108"/>
      <c r="G5" s="108"/>
      <c r="H5" s="108"/>
      <c r="I5" s="108"/>
      <c r="AJ5" s="101" t="s">
        <v>36</v>
      </c>
      <c r="AK5" s="102"/>
      <c r="AL5" s="40">
        <v>1</v>
      </c>
      <c r="AM5" s="40">
        <v>2</v>
      </c>
      <c r="AN5" s="40">
        <v>3</v>
      </c>
      <c r="AO5" s="40">
        <v>4</v>
      </c>
      <c r="AP5" s="40">
        <v>5</v>
      </c>
      <c r="AQ5" s="40">
        <v>6</v>
      </c>
      <c r="AR5" s="40">
        <v>7</v>
      </c>
      <c r="AS5" s="40">
        <v>8</v>
      </c>
      <c r="AT5" s="40">
        <v>9</v>
      </c>
      <c r="AU5" s="40"/>
      <c r="AV5" s="40"/>
      <c r="AW5" s="40"/>
      <c r="AX5" s="40"/>
      <c r="AY5" s="40"/>
      <c r="AZ5" s="40"/>
      <c r="BA5" s="40"/>
      <c r="BB5" s="40"/>
      <c r="BC5" s="40"/>
      <c r="BD5" s="40"/>
      <c r="BE5" s="40"/>
      <c r="BF5" s="40"/>
      <c r="BG5" s="40"/>
      <c r="BH5" s="40"/>
      <c r="BI5" s="40"/>
      <c r="BJ5" s="40"/>
      <c r="BK5" s="61"/>
      <c r="BL5" s="62"/>
      <c r="BM5" s="62"/>
      <c r="BN5" s="62"/>
      <c r="BO5" s="62"/>
      <c r="BP5" s="62"/>
      <c r="BQ5" s="62"/>
      <c r="BR5" s="62"/>
      <c r="BS5" s="62"/>
      <c r="BT5" s="62"/>
      <c r="BU5" s="62"/>
      <c r="BV5" s="62"/>
      <c r="BW5" s="62"/>
      <c r="BX5" s="62"/>
      <c r="BY5" s="62"/>
    </row>
    <row r="6" spans="1:77" x14ac:dyDescent="0.25">
      <c r="A6" s="108"/>
      <c r="B6" s="108"/>
      <c r="C6" s="108"/>
      <c r="D6" s="108"/>
      <c r="E6" s="108"/>
      <c r="F6" s="108"/>
      <c r="G6" s="108"/>
      <c r="H6" s="108"/>
      <c r="I6" s="108"/>
      <c r="AL6" s="40"/>
      <c r="AM6" s="40"/>
      <c r="AN6" s="40"/>
      <c r="AO6" s="40"/>
      <c r="AP6" s="40"/>
      <c r="AQ6" s="40"/>
      <c r="AR6" s="40"/>
      <c r="AS6" s="40"/>
      <c r="AT6" s="40"/>
      <c r="AU6" s="40"/>
      <c r="AV6" s="40"/>
      <c r="AW6" s="40"/>
      <c r="AX6" s="40"/>
      <c r="AY6" s="40"/>
      <c r="AZ6" s="41"/>
      <c r="BA6" s="4"/>
      <c r="BB6" s="4"/>
      <c r="BC6" s="4"/>
      <c r="BD6" s="4"/>
      <c r="BE6" s="4"/>
      <c r="BF6" s="4"/>
      <c r="BG6" s="4"/>
      <c r="BH6" s="4"/>
      <c r="BI6" s="4"/>
      <c r="BJ6" s="4"/>
      <c r="BK6" s="44"/>
      <c r="BL6" s="5"/>
      <c r="BM6" s="5"/>
      <c r="BN6" s="5"/>
      <c r="BO6" s="5"/>
      <c r="BP6" s="5"/>
      <c r="BQ6" s="5"/>
      <c r="BR6" s="5"/>
      <c r="BS6" s="5"/>
      <c r="BT6" s="5"/>
      <c r="BU6" s="5"/>
      <c r="BV6" s="5"/>
      <c r="BW6" s="5"/>
      <c r="BX6" s="5"/>
      <c r="BY6" s="5"/>
    </row>
    <row r="7" spans="1:77" x14ac:dyDescent="0.25">
      <c r="A7" s="108"/>
      <c r="B7" s="108"/>
      <c r="C7" s="108"/>
      <c r="D7" s="108"/>
      <c r="E7" s="108"/>
      <c r="F7" s="108"/>
      <c r="G7" s="108"/>
      <c r="H7" s="108"/>
      <c r="I7" s="108"/>
      <c r="AL7" s="47" t="s">
        <v>8</v>
      </c>
      <c r="AM7" s="48" t="s">
        <v>24</v>
      </c>
      <c r="AN7" s="48" t="s">
        <v>41</v>
      </c>
      <c r="AO7" s="48" t="s">
        <v>8</v>
      </c>
      <c r="AP7" s="48" t="s">
        <v>24</v>
      </c>
      <c r="AQ7" s="48" t="s">
        <v>56</v>
      </c>
      <c r="AR7" s="48" t="s">
        <v>41</v>
      </c>
      <c r="AS7" s="48" t="s">
        <v>41</v>
      </c>
      <c r="AT7" s="48"/>
      <c r="AU7" s="48"/>
      <c r="AV7" s="48"/>
      <c r="AW7" s="48"/>
      <c r="AX7" s="48"/>
      <c r="AY7" s="40"/>
      <c r="AZ7" s="40"/>
      <c r="BA7" s="40"/>
      <c r="BB7" s="40"/>
      <c r="BC7" s="40"/>
      <c r="BD7" s="40"/>
      <c r="BE7" s="40"/>
      <c r="BF7" s="40"/>
      <c r="BG7" s="40"/>
      <c r="BH7" s="40"/>
      <c r="BI7" s="40"/>
      <c r="BJ7" s="40"/>
      <c r="BK7" s="61"/>
      <c r="BL7" s="62"/>
      <c r="BM7" s="62"/>
      <c r="BN7" s="62"/>
      <c r="BO7" s="62"/>
      <c r="BP7" s="62"/>
      <c r="BQ7" s="62"/>
      <c r="BR7" s="62"/>
      <c r="BS7" s="62"/>
      <c r="BT7" s="62"/>
      <c r="BU7" s="62"/>
      <c r="BV7" s="62"/>
      <c r="BW7" s="62"/>
      <c r="BX7" s="62"/>
      <c r="BY7" s="62"/>
    </row>
    <row r="8" spans="1:77" x14ac:dyDescent="0.25">
      <c r="A8" s="1"/>
      <c r="B8" s="1"/>
      <c r="C8" s="1"/>
      <c r="D8" s="1"/>
      <c r="E8" s="1"/>
      <c r="F8" s="90"/>
      <c r="G8" s="1"/>
      <c r="H8" s="1"/>
    </row>
    <row r="9" spans="1:77" x14ac:dyDescent="0.25">
      <c r="A9" s="109" t="s">
        <v>1</v>
      </c>
      <c r="B9" s="109"/>
      <c r="C9" s="2" t="s">
        <v>2</v>
      </c>
      <c r="D9" s="2" t="s">
        <v>3</v>
      </c>
      <c r="E9" s="110" t="s">
        <v>4</v>
      </c>
      <c r="F9" s="110"/>
      <c r="G9" s="110"/>
      <c r="H9" s="110"/>
    </row>
    <row r="10" spans="1:77" x14ac:dyDescent="0.25">
      <c r="A10" s="28"/>
      <c r="B10" s="28"/>
      <c r="C10" s="37"/>
      <c r="D10" s="38" t="s">
        <v>47</v>
      </c>
      <c r="E10" s="113"/>
      <c r="F10" s="113"/>
      <c r="G10" s="113"/>
      <c r="H10" s="114"/>
    </row>
    <row r="11" spans="1:77" ht="29.25" customHeight="1" x14ac:dyDescent="0.25">
      <c r="A11" s="109" t="s">
        <v>5</v>
      </c>
      <c r="B11" s="109"/>
      <c r="C11" s="115" t="s">
        <v>43</v>
      </c>
      <c r="D11" s="116"/>
      <c r="E11" s="116"/>
      <c r="F11" s="116"/>
      <c r="G11" s="116"/>
      <c r="H11" s="117"/>
      <c r="S11" s="31"/>
      <c r="W11" s="40">
        <v>1</v>
      </c>
      <c r="X11" s="40">
        <v>2</v>
      </c>
      <c r="Y11" s="40">
        <v>3</v>
      </c>
      <c r="Z11" s="40">
        <v>4</v>
      </c>
      <c r="AA11" s="40">
        <v>5</v>
      </c>
      <c r="AB11" s="88">
        <v>6</v>
      </c>
      <c r="AC11" s="40">
        <v>7</v>
      </c>
      <c r="AD11" s="40">
        <v>8</v>
      </c>
      <c r="AE11" s="40">
        <v>9</v>
      </c>
      <c r="AF11" s="40"/>
      <c r="AG11" s="40"/>
      <c r="AH11" s="40"/>
      <c r="AI11" s="88"/>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row>
    <row r="12" spans="1:77" ht="18.75" x14ac:dyDescent="0.25">
      <c r="A12" s="109" t="s">
        <v>6</v>
      </c>
      <c r="B12" s="109"/>
      <c r="C12" s="118"/>
      <c r="D12" s="118"/>
      <c r="E12" s="118"/>
      <c r="F12" s="118"/>
      <c r="G12" s="118"/>
      <c r="H12" s="118"/>
      <c r="L12" s="77"/>
      <c r="M12" s="70"/>
      <c r="N12" s="70"/>
      <c r="O12" s="70"/>
      <c r="W12" s="40">
        <f>SUM(W18:W63)</f>
        <v>1</v>
      </c>
      <c r="X12" s="40">
        <f t="shared" ref="X12:AE12" si="0">SUM(X18:X63)</f>
        <v>1</v>
      </c>
      <c r="Y12" s="40">
        <f t="shared" si="0"/>
        <v>1</v>
      </c>
      <c r="Z12" s="40">
        <f t="shared" si="0"/>
        <v>1</v>
      </c>
      <c r="AA12" s="40">
        <f t="shared" si="0"/>
        <v>1</v>
      </c>
      <c r="AB12" s="88">
        <f t="shared" si="0"/>
        <v>1</v>
      </c>
      <c r="AC12" s="40">
        <f t="shared" si="0"/>
        <v>1</v>
      </c>
      <c r="AD12" s="40">
        <f t="shared" si="0"/>
        <v>1</v>
      </c>
      <c r="AE12" s="40">
        <f t="shared" si="0"/>
        <v>4</v>
      </c>
      <c r="AF12" s="40"/>
      <c r="AG12" s="40"/>
      <c r="AH12" s="40"/>
      <c r="AI12" s="88"/>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row>
    <row r="13" spans="1:77" x14ac:dyDescent="0.25">
      <c r="A13" s="119" t="s">
        <v>7</v>
      </c>
      <c r="B13" s="120"/>
      <c r="C13" s="121"/>
      <c r="D13" s="121"/>
      <c r="E13" s="121"/>
      <c r="F13" s="121"/>
      <c r="G13" s="121"/>
      <c r="H13" s="121"/>
      <c r="L13" s="67"/>
      <c r="M13" s="5"/>
      <c r="N13" s="5"/>
      <c r="O13" s="5"/>
    </row>
    <row r="14" spans="1:77" x14ac:dyDescent="0.25">
      <c r="W14" s="53"/>
      <c r="X14" s="53"/>
      <c r="Y14" s="53"/>
      <c r="Z14" s="53"/>
      <c r="AA14" s="53"/>
      <c r="AB14" s="89"/>
      <c r="AC14" s="53"/>
      <c r="AD14" s="53"/>
      <c r="AE14" s="53"/>
    </row>
    <row r="15" spans="1:77" x14ac:dyDescent="0.25">
      <c r="D15" s="111" t="s">
        <v>23</v>
      </c>
      <c r="E15" s="112"/>
      <c r="F15" s="26">
        <v>40</v>
      </c>
    </row>
    <row r="16" spans="1:77" ht="15.75" thickBot="1" x14ac:dyDescent="0.3"/>
    <row r="17" spans="1:65" ht="30.75" thickBot="1" x14ac:dyDescent="0.3">
      <c r="A17" s="3" t="s">
        <v>9</v>
      </c>
      <c r="B17" s="3" t="s">
        <v>10</v>
      </c>
      <c r="C17" s="3" t="s">
        <v>11</v>
      </c>
      <c r="D17" s="3" t="s">
        <v>12</v>
      </c>
      <c r="E17" s="63" t="s">
        <v>13</v>
      </c>
      <c r="F17" s="91" t="s">
        <v>51</v>
      </c>
      <c r="G17" s="66" t="s">
        <v>14</v>
      </c>
      <c r="H17" s="39" t="s">
        <v>15</v>
      </c>
      <c r="I17" s="39" t="s">
        <v>16</v>
      </c>
      <c r="J17" s="39" t="s">
        <v>17</v>
      </c>
      <c r="K17" s="39" t="s">
        <v>18</v>
      </c>
      <c r="L17" s="78" t="s">
        <v>19</v>
      </c>
      <c r="M17" s="39" t="s">
        <v>20</v>
      </c>
      <c r="N17" s="39" t="s">
        <v>21</v>
      </c>
      <c r="O17" s="97" t="s">
        <v>22</v>
      </c>
      <c r="P17" s="74" t="s">
        <v>44</v>
      </c>
      <c r="Q17" s="75" t="s">
        <v>45</v>
      </c>
      <c r="R17" s="76" t="s">
        <v>55</v>
      </c>
      <c r="S17" s="23"/>
      <c r="T17" s="23"/>
      <c r="U17" s="23"/>
    </row>
    <row r="18" spans="1:65" ht="15.75" x14ac:dyDescent="0.25">
      <c r="A18" s="4">
        <v>1</v>
      </c>
      <c r="B18" s="103" t="s">
        <v>57</v>
      </c>
      <c r="C18" s="104" t="s">
        <v>57</v>
      </c>
      <c r="D18" s="105" t="s">
        <v>57</v>
      </c>
      <c r="E18" s="64"/>
      <c r="F18" s="92" t="s">
        <v>53</v>
      </c>
      <c r="G18" s="79" t="s">
        <v>8</v>
      </c>
      <c r="H18" s="80" t="s">
        <v>24</v>
      </c>
      <c r="I18" s="80" t="s">
        <v>41</v>
      </c>
      <c r="J18" s="80" t="s">
        <v>8</v>
      </c>
      <c r="K18" s="80" t="s">
        <v>24</v>
      </c>
      <c r="L18" s="81" t="s">
        <v>56</v>
      </c>
      <c r="M18" s="80" t="s">
        <v>41</v>
      </c>
      <c r="N18" s="80" t="s">
        <v>41</v>
      </c>
      <c r="O18" s="98">
        <v>4</v>
      </c>
      <c r="P18" s="45">
        <f>SUM(W18:AE18)</f>
        <v>12</v>
      </c>
      <c r="Q18" s="46">
        <f t="shared" ref="Q18:Q63" si="1">P18/B$71</f>
        <v>1</v>
      </c>
      <c r="R18" s="71">
        <f>IF(P18&gt;=B$72,0.625*P18-0.5,0.2778*P18+2)</f>
        <v>7</v>
      </c>
      <c r="S18" s="5"/>
      <c r="T18" s="5"/>
      <c r="U18" s="5"/>
      <c r="V18" s="22"/>
      <c r="W18" s="21">
        <f t="shared" ref="W18:W63" si="2">IF(G18=AL$7,1,0)</f>
        <v>1</v>
      </c>
      <c r="X18" s="21">
        <f t="shared" ref="X18:X63" si="3">IF(H18=AM$7,1,0)</f>
        <v>1</v>
      </c>
      <c r="Y18" s="21">
        <f t="shared" ref="Y18:Y63" si="4">IF(I18=AN$7,1,0)</f>
        <v>1</v>
      </c>
      <c r="Z18" s="21">
        <f t="shared" ref="Z18:Z63" si="5">IF(J18=AO$7,1,0)</f>
        <v>1</v>
      </c>
      <c r="AA18" s="21">
        <f t="shared" ref="AA18:AA63" si="6">IF(K18=AP$7,1,0)</f>
        <v>1</v>
      </c>
      <c r="AB18" s="21">
        <f t="shared" ref="AB18:AB63" si="7">IF(L18=AQ$7,1,0)</f>
        <v>1</v>
      </c>
      <c r="AC18" s="21">
        <f t="shared" ref="AC18:AC63" si="8">IF(M18=AR$7,1,0)</f>
        <v>1</v>
      </c>
      <c r="AD18" s="21">
        <f t="shared" ref="AD18:AD63" si="9">IF(N18=AS$7,1,0)</f>
        <v>1</v>
      </c>
      <c r="AE18" s="21">
        <f>O18</f>
        <v>4</v>
      </c>
      <c r="AI18" s="21"/>
      <c r="AZ18" s="21"/>
      <c r="BA18" s="21"/>
      <c r="BB18" s="21"/>
      <c r="BC18" s="21"/>
      <c r="BD18" s="21"/>
      <c r="BE18" s="21"/>
      <c r="BF18" s="21"/>
      <c r="BG18" s="21"/>
      <c r="BH18" s="21"/>
      <c r="BI18" s="21"/>
      <c r="BJ18" s="21"/>
      <c r="BL18" s="21"/>
      <c r="BM18" s="43"/>
    </row>
    <row r="19" spans="1:65" ht="15.75" x14ac:dyDescent="0.25">
      <c r="A19" s="4">
        <v>2</v>
      </c>
      <c r="B19" s="103" t="s">
        <v>58</v>
      </c>
      <c r="C19" s="104" t="s">
        <v>58</v>
      </c>
      <c r="D19" s="105" t="s">
        <v>58</v>
      </c>
      <c r="E19" s="64"/>
      <c r="F19" s="92"/>
      <c r="G19" s="82"/>
      <c r="H19" s="80"/>
      <c r="I19" s="80"/>
      <c r="J19" s="80"/>
      <c r="K19" s="80"/>
      <c r="L19" s="81"/>
      <c r="M19" s="80"/>
      <c r="N19" s="80"/>
      <c r="O19" s="98"/>
      <c r="P19" s="45">
        <f t="shared" ref="P19:P63" si="10">SUM(W19:AI19)</f>
        <v>0</v>
      </c>
      <c r="Q19" s="46">
        <f t="shared" si="1"/>
        <v>0</v>
      </c>
      <c r="R19" s="71">
        <f t="shared" ref="R19:R63" si="11">IF(P19&gt;=B$72,0.625*P19-0.5,0.2778*P19+2)</f>
        <v>2</v>
      </c>
      <c r="S19" s="5"/>
      <c r="T19" s="5"/>
      <c r="U19" s="5"/>
      <c r="W19" s="21">
        <f t="shared" si="2"/>
        <v>0</v>
      </c>
      <c r="X19" s="21">
        <f t="shared" si="3"/>
        <v>0</v>
      </c>
      <c r="Y19" s="21">
        <f t="shared" si="4"/>
        <v>0</v>
      </c>
      <c r="Z19" s="21">
        <f t="shared" si="5"/>
        <v>0</v>
      </c>
      <c r="AA19" s="21">
        <f t="shared" si="6"/>
        <v>0</v>
      </c>
      <c r="AB19" s="21">
        <f t="shared" si="7"/>
        <v>0</v>
      </c>
      <c r="AC19" s="21">
        <f t="shared" si="8"/>
        <v>0</v>
      </c>
      <c r="AD19" s="21">
        <f t="shared" si="9"/>
        <v>0</v>
      </c>
      <c r="AE19" s="21">
        <f t="shared" ref="AE19:AE63" si="12">O19</f>
        <v>0</v>
      </c>
      <c r="AI19" s="21"/>
      <c r="AZ19" s="21"/>
      <c r="BA19" s="21"/>
      <c r="BB19" s="21"/>
      <c r="BC19" s="21"/>
      <c r="BD19" s="21"/>
      <c r="BE19" s="21"/>
      <c r="BF19" s="21"/>
      <c r="BG19" s="21"/>
      <c r="BH19" s="21"/>
      <c r="BI19" s="21"/>
      <c r="BJ19" s="21"/>
      <c r="BL19" s="21"/>
      <c r="BM19" s="43"/>
    </row>
    <row r="20" spans="1:65" ht="15.75" x14ac:dyDescent="0.25">
      <c r="A20" s="4">
        <v>3</v>
      </c>
      <c r="B20" s="103" t="s">
        <v>59</v>
      </c>
      <c r="C20" s="104" t="s">
        <v>59</v>
      </c>
      <c r="D20" s="105" t="s">
        <v>59</v>
      </c>
      <c r="E20" s="64"/>
      <c r="F20" s="92"/>
      <c r="G20" s="82"/>
      <c r="H20" s="80"/>
      <c r="I20" s="80"/>
      <c r="J20" s="80"/>
      <c r="K20" s="80"/>
      <c r="L20" s="81"/>
      <c r="M20" s="80"/>
      <c r="N20" s="80"/>
      <c r="O20" s="98"/>
      <c r="P20" s="45">
        <f t="shared" si="10"/>
        <v>0</v>
      </c>
      <c r="Q20" s="46">
        <f t="shared" si="1"/>
        <v>0</v>
      </c>
      <c r="R20" s="71">
        <f t="shared" si="11"/>
        <v>2</v>
      </c>
      <c r="S20" s="5"/>
      <c r="T20" s="5"/>
      <c r="U20" s="5"/>
      <c r="W20" s="21">
        <f t="shared" si="2"/>
        <v>0</v>
      </c>
      <c r="X20" s="21">
        <f t="shared" si="3"/>
        <v>0</v>
      </c>
      <c r="Y20" s="21">
        <f t="shared" si="4"/>
        <v>0</v>
      </c>
      <c r="Z20" s="21">
        <f t="shared" si="5"/>
        <v>0</v>
      </c>
      <c r="AA20" s="21">
        <f t="shared" si="6"/>
        <v>0</v>
      </c>
      <c r="AB20" s="21">
        <f t="shared" si="7"/>
        <v>0</v>
      </c>
      <c r="AC20" s="21">
        <f t="shared" si="8"/>
        <v>0</v>
      </c>
      <c r="AD20" s="21">
        <f t="shared" si="9"/>
        <v>0</v>
      </c>
      <c r="AE20" s="21">
        <f t="shared" si="12"/>
        <v>0</v>
      </c>
      <c r="AI20" s="21"/>
      <c r="AZ20" s="21"/>
      <c r="BA20" s="21"/>
      <c r="BB20" s="21"/>
      <c r="BC20" s="21"/>
      <c r="BD20" s="21"/>
      <c r="BE20" s="21"/>
      <c r="BF20" s="21"/>
      <c r="BG20" s="21"/>
      <c r="BH20" s="21"/>
      <c r="BI20" s="21"/>
      <c r="BJ20" s="21"/>
      <c r="BL20" s="21"/>
      <c r="BM20" s="43"/>
    </row>
    <row r="21" spans="1:65" ht="15.75" x14ac:dyDescent="0.25">
      <c r="A21" s="4">
        <v>4</v>
      </c>
      <c r="B21" s="103" t="s">
        <v>60</v>
      </c>
      <c r="C21" s="104" t="s">
        <v>60</v>
      </c>
      <c r="D21" s="105" t="s">
        <v>60</v>
      </c>
      <c r="E21" s="64"/>
      <c r="F21" s="92"/>
      <c r="G21" s="82"/>
      <c r="H21" s="80"/>
      <c r="I21" s="80"/>
      <c r="J21" s="80"/>
      <c r="K21" s="80"/>
      <c r="L21" s="81"/>
      <c r="M21" s="80"/>
      <c r="N21" s="80"/>
      <c r="O21" s="98"/>
      <c r="P21" s="45">
        <f t="shared" si="10"/>
        <v>0</v>
      </c>
      <c r="Q21" s="46">
        <f t="shared" si="1"/>
        <v>0</v>
      </c>
      <c r="R21" s="71">
        <f t="shared" si="11"/>
        <v>2</v>
      </c>
      <c r="S21" s="5"/>
      <c r="T21" s="5"/>
      <c r="U21" s="5"/>
      <c r="W21" s="21">
        <f t="shared" si="2"/>
        <v>0</v>
      </c>
      <c r="X21" s="21">
        <f t="shared" si="3"/>
        <v>0</v>
      </c>
      <c r="Y21" s="21">
        <f t="shared" si="4"/>
        <v>0</v>
      </c>
      <c r="Z21" s="21">
        <f t="shared" si="5"/>
        <v>0</v>
      </c>
      <c r="AA21" s="21">
        <f t="shared" si="6"/>
        <v>0</v>
      </c>
      <c r="AB21" s="21">
        <f t="shared" si="7"/>
        <v>0</v>
      </c>
      <c r="AC21" s="21">
        <f t="shared" si="8"/>
        <v>0</v>
      </c>
      <c r="AD21" s="21">
        <f t="shared" si="9"/>
        <v>0</v>
      </c>
      <c r="AE21" s="21">
        <f t="shared" si="12"/>
        <v>0</v>
      </c>
      <c r="AI21" s="21"/>
      <c r="AZ21" s="21"/>
      <c r="BA21" s="21"/>
      <c r="BB21" s="21"/>
      <c r="BC21" s="21"/>
      <c r="BD21" s="21"/>
      <c r="BE21" s="21"/>
      <c r="BF21" s="21"/>
      <c r="BG21" s="21"/>
      <c r="BH21" s="21"/>
      <c r="BI21" s="21"/>
      <c r="BJ21" s="21"/>
      <c r="BL21" s="21"/>
      <c r="BM21" s="43"/>
    </row>
    <row r="22" spans="1:65" ht="15.75" x14ac:dyDescent="0.25">
      <c r="A22" s="4">
        <v>5</v>
      </c>
      <c r="B22" s="103" t="s">
        <v>61</v>
      </c>
      <c r="C22" s="104" t="s">
        <v>61</v>
      </c>
      <c r="D22" s="105" t="s">
        <v>61</v>
      </c>
      <c r="E22" s="64"/>
      <c r="F22" s="92"/>
      <c r="G22" s="82"/>
      <c r="H22" s="80"/>
      <c r="I22" s="80"/>
      <c r="J22" s="80"/>
      <c r="K22" s="80"/>
      <c r="L22" s="81"/>
      <c r="M22" s="80"/>
      <c r="N22" s="80"/>
      <c r="O22" s="98"/>
      <c r="P22" s="45">
        <f t="shared" si="10"/>
        <v>0</v>
      </c>
      <c r="Q22" s="46">
        <f t="shared" si="1"/>
        <v>0</v>
      </c>
      <c r="R22" s="71">
        <f t="shared" si="11"/>
        <v>2</v>
      </c>
      <c r="S22" s="5"/>
      <c r="T22" s="5"/>
      <c r="U22" s="5"/>
      <c r="W22" s="21">
        <f t="shared" si="2"/>
        <v>0</v>
      </c>
      <c r="X22" s="21">
        <f t="shared" si="3"/>
        <v>0</v>
      </c>
      <c r="Y22" s="21">
        <f t="shared" si="4"/>
        <v>0</v>
      </c>
      <c r="Z22" s="21">
        <f t="shared" si="5"/>
        <v>0</v>
      </c>
      <c r="AA22" s="21">
        <f t="shared" si="6"/>
        <v>0</v>
      </c>
      <c r="AB22" s="21">
        <f t="shared" si="7"/>
        <v>0</v>
      </c>
      <c r="AC22" s="21">
        <f t="shared" si="8"/>
        <v>0</v>
      </c>
      <c r="AD22" s="21">
        <f t="shared" si="9"/>
        <v>0</v>
      </c>
      <c r="AE22" s="21">
        <f t="shared" si="12"/>
        <v>0</v>
      </c>
      <c r="AI22" s="21"/>
      <c r="AZ22" s="21"/>
      <c r="BA22" s="21"/>
      <c r="BB22" s="21"/>
      <c r="BC22" s="21"/>
      <c r="BD22" s="21"/>
      <c r="BE22" s="21"/>
      <c r="BF22" s="21"/>
      <c r="BG22" s="21"/>
      <c r="BH22" s="21"/>
      <c r="BI22" s="21"/>
      <c r="BJ22" s="21"/>
      <c r="BL22" s="21"/>
      <c r="BM22" s="43"/>
    </row>
    <row r="23" spans="1:65" ht="15.75" x14ac:dyDescent="0.25">
      <c r="A23" s="4">
        <v>6</v>
      </c>
      <c r="B23" s="103" t="s">
        <v>62</v>
      </c>
      <c r="C23" s="104" t="s">
        <v>62</v>
      </c>
      <c r="D23" s="105" t="s">
        <v>62</v>
      </c>
      <c r="E23" s="64"/>
      <c r="F23" s="92"/>
      <c r="G23" s="82"/>
      <c r="H23" s="80"/>
      <c r="I23" s="80"/>
      <c r="J23" s="80"/>
      <c r="K23" s="80"/>
      <c r="L23" s="81"/>
      <c r="M23" s="80"/>
      <c r="N23" s="80"/>
      <c r="O23" s="98"/>
      <c r="P23" s="45">
        <f t="shared" si="10"/>
        <v>0</v>
      </c>
      <c r="Q23" s="46">
        <f t="shared" si="1"/>
        <v>0</v>
      </c>
      <c r="R23" s="71">
        <f t="shared" si="11"/>
        <v>2</v>
      </c>
      <c r="S23" s="5"/>
      <c r="T23" s="5"/>
      <c r="U23" s="5"/>
      <c r="W23" s="21">
        <f t="shared" si="2"/>
        <v>0</v>
      </c>
      <c r="X23" s="21">
        <f t="shared" si="3"/>
        <v>0</v>
      </c>
      <c r="Y23" s="21">
        <f t="shared" si="4"/>
        <v>0</v>
      </c>
      <c r="Z23" s="21">
        <f t="shared" si="5"/>
        <v>0</v>
      </c>
      <c r="AA23" s="21">
        <f t="shared" si="6"/>
        <v>0</v>
      </c>
      <c r="AB23" s="21">
        <f t="shared" si="7"/>
        <v>0</v>
      </c>
      <c r="AC23" s="21">
        <f t="shared" si="8"/>
        <v>0</v>
      </c>
      <c r="AD23" s="21">
        <f t="shared" si="9"/>
        <v>0</v>
      </c>
      <c r="AE23" s="21">
        <f t="shared" si="12"/>
        <v>0</v>
      </c>
      <c r="AI23" s="21"/>
      <c r="AZ23" s="21"/>
      <c r="BA23" s="21"/>
      <c r="BB23" s="21"/>
      <c r="BC23" s="21"/>
      <c r="BD23" s="21"/>
      <c r="BE23" s="21"/>
      <c r="BF23" s="21"/>
      <c r="BG23" s="21"/>
      <c r="BH23" s="21"/>
      <c r="BI23" s="21"/>
      <c r="BJ23" s="21"/>
      <c r="BL23" s="21"/>
      <c r="BM23" s="43"/>
    </row>
    <row r="24" spans="1:65" ht="15.75" x14ac:dyDescent="0.25">
      <c r="A24" s="4">
        <v>7</v>
      </c>
      <c r="B24" s="103" t="s">
        <v>63</v>
      </c>
      <c r="C24" s="104" t="s">
        <v>63</v>
      </c>
      <c r="D24" s="105" t="s">
        <v>63</v>
      </c>
      <c r="E24" s="64"/>
      <c r="F24" s="92"/>
      <c r="G24" s="82"/>
      <c r="H24" s="80"/>
      <c r="I24" s="80"/>
      <c r="J24" s="80"/>
      <c r="K24" s="80"/>
      <c r="L24" s="81"/>
      <c r="M24" s="80"/>
      <c r="N24" s="80"/>
      <c r="O24" s="98"/>
      <c r="P24" s="45">
        <f t="shared" si="10"/>
        <v>0</v>
      </c>
      <c r="Q24" s="46">
        <f t="shared" si="1"/>
        <v>0</v>
      </c>
      <c r="R24" s="71">
        <f t="shared" si="11"/>
        <v>2</v>
      </c>
      <c r="S24" s="5"/>
      <c r="T24" s="5"/>
      <c r="U24" s="5"/>
      <c r="W24" s="21">
        <f t="shared" si="2"/>
        <v>0</v>
      </c>
      <c r="X24" s="21">
        <f t="shared" si="3"/>
        <v>0</v>
      </c>
      <c r="Y24" s="21">
        <f t="shared" si="4"/>
        <v>0</v>
      </c>
      <c r="Z24" s="21">
        <f t="shared" si="5"/>
        <v>0</v>
      </c>
      <c r="AA24" s="21">
        <f t="shared" si="6"/>
        <v>0</v>
      </c>
      <c r="AB24" s="21">
        <f t="shared" si="7"/>
        <v>0</v>
      </c>
      <c r="AC24" s="21">
        <f t="shared" si="8"/>
        <v>0</v>
      </c>
      <c r="AD24" s="21">
        <f t="shared" si="9"/>
        <v>0</v>
      </c>
      <c r="AE24" s="21">
        <f t="shared" si="12"/>
        <v>0</v>
      </c>
      <c r="AI24" s="21"/>
      <c r="AZ24" s="21"/>
      <c r="BA24" s="21"/>
      <c r="BB24" s="21"/>
      <c r="BC24" s="21"/>
      <c r="BD24" s="21"/>
      <c r="BE24" s="21"/>
      <c r="BF24" s="21"/>
      <c r="BG24" s="21"/>
      <c r="BH24" s="21"/>
      <c r="BI24" s="21"/>
      <c r="BJ24" s="21"/>
      <c r="BL24" s="21"/>
      <c r="BM24" s="43"/>
    </row>
    <row r="25" spans="1:65" ht="15.75" x14ac:dyDescent="0.25">
      <c r="A25" s="4">
        <v>8</v>
      </c>
      <c r="B25" s="103" t="s">
        <v>64</v>
      </c>
      <c r="C25" s="104" t="s">
        <v>64</v>
      </c>
      <c r="D25" s="105" t="s">
        <v>64</v>
      </c>
      <c r="E25" s="64"/>
      <c r="F25" s="92"/>
      <c r="G25" s="82"/>
      <c r="H25" s="80"/>
      <c r="I25" s="80"/>
      <c r="J25" s="80"/>
      <c r="K25" s="80"/>
      <c r="L25" s="81"/>
      <c r="M25" s="80"/>
      <c r="N25" s="80"/>
      <c r="O25" s="98"/>
      <c r="P25" s="45">
        <f t="shared" si="10"/>
        <v>0</v>
      </c>
      <c r="Q25" s="46">
        <f t="shared" si="1"/>
        <v>0</v>
      </c>
      <c r="R25" s="71">
        <f t="shared" si="11"/>
        <v>2</v>
      </c>
      <c r="S25" s="5"/>
      <c r="T25" s="5"/>
      <c r="U25" s="5"/>
      <c r="W25" s="21">
        <f t="shared" si="2"/>
        <v>0</v>
      </c>
      <c r="X25" s="21">
        <f t="shared" si="3"/>
        <v>0</v>
      </c>
      <c r="Y25" s="21">
        <f t="shared" si="4"/>
        <v>0</v>
      </c>
      <c r="Z25" s="21">
        <f t="shared" si="5"/>
        <v>0</v>
      </c>
      <c r="AA25" s="21">
        <f t="shared" si="6"/>
        <v>0</v>
      </c>
      <c r="AB25" s="21">
        <f t="shared" si="7"/>
        <v>0</v>
      </c>
      <c r="AC25" s="21">
        <f t="shared" si="8"/>
        <v>0</v>
      </c>
      <c r="AD25" s="21">
        <f t="shared" si="9"/>
        <v>0</v>
      </c>
      <c r="AE25" s="21">
        <f t="shared" si="12"/>
        <v>0</v>
      </c>
      <c r="AI25" s="21"/>
      <c r="AZ25" s="21"/>
      <c r="BA25" s="21"/>
      <c r="BB25" s="21"/>
      <c r="BC25" s="21"/>
      <c r="BD25" s="21"/>
      <c r="BE25" s="21"/>
      <c r="BF25" s="21"/>
      <c r="BG25" s="21"/>
      <c r="BH25" s="21"/>
      <c r="BI25" s="21"/>
      <c r="BJ25" s="21"/>
      <c r="BL25" s="21"/>
      <c r="BM25" s="43"/>
    </row>
    <row r="26" spans="1:65" ht="15.75" x14ac:dyDescent="0.25">
      <c r="A26" s="4">
        <v>9</v>
      </c>
      <c r="B26" s="103" t="s">
        <v>65</v>
      </c>
      <c r="C26" s="104" t="s">
        <v>65</v>
      </c>
      <c r="D26" s="105" t="s">
        <v>65</v>
      </c>
      <c r="E26" s="64"/>
      <c r="F26" s="92"/>
      <c r="G26" s="82"/>
      <c r="H26" s="80"/>
      <c r="I26" s="80"/>
      <c r="J26" s="80"/>
      <c r="K26" s="80"/>
      <c r="L26" s="81"/>
      <c r="M26" s="80"/>
      <c r="N26" s="80"/>
      <c r="O26" s="98"/>
      <c r="P26" s="45">
        <f t="shared" si="10"/>
        <v>0</v>
      </c>
      <c r="Q26" s="46">
        <f t="shared" si="1"/>
        <v>0</v>
      </c>
      <c r="R26" s="71">
        <f t="shared" si="11"/>
        <v>2</v>
      </c>
      <c r="S26" s="5"/>
      <c r="T26" s="5"/>
      <c r="U26" s="5"/>
      <c r="W26" s="21">
        <f t="shared" si="2"/>
        <v>0</v>
      </c>
      <c r="X26" s="21">
        <f t="shared" si="3"/>
        <v>0</v>
      </c>
      <c r="Y26" s="21">
        <f t="shared" si="4"/>
        <v>0</v>
      </c>
      <c r="Z26" s="21">
        <f t="shared" si="5"/>
        <v>0</v>
      </c>
      <c r="AA26" s="21">
        <f t="shared" si="6"/>
        <v>0</v>
      </c>
      <c r="AB26" s="21">
        <f t="shared" si="7"/>
        <v>0</v>
      </c>
      <c r="AC26" s="21">
        <f t="shared" si="8"/>
        <v>0</v>
      </c>
      <c r="AD26" s="21">
        <f t="shared" si="9"/>
        <v>0</v>
      </c>
      <c r="AE26" s="21">
        <f t="shared" si="12"/>
        <v>0</v>
      </c>
      <c r="AI26" s="21"/>
      <c r="AZ26" s="21"/>
      <c r="BA26" s="21"/>
      <c r="BB26" s="21"/>
      <c r="BC26" s="21"/>
      <c r="BD26" s="21"/>
      <c r="BE26" s="21"/>
      <c r="BF26" s="21"/>
      <c r="BG26" s="21"/>
      <c r="BH26" s="21"/>
      <c r="BI26" s="21"/>
      <c r="BJ26" s="21"/>
      <c r="BL26" s="21"/>
      <c r="BM26" s="43"/>
    </row>
    <row r="27" spans="1:65" ht="15.75" x14ac:dyDescent="0.25">
      <c r="A27" s="4">
        <v>10</v>
      </c>
      <c r="B27" s="103" t="s">
        <v>66</v>
      </c>
      <c r="C27" s="104" t="s">
        <v>66</v>
      </c>
      <c r="D27" s="105" t="s">
        <v>66</v>
      </c>
      <c r="E27" s="64"/>
      <c r="F27" s="92"/>
      <c r="G27" s="82"/>
      <c r="H27" s="80"/>
      <c r="I27" s="80"/>
      <c r="J27" s="80"/>
      <c r="K27" s="80"/>
      <c r="L27" s="81"/>
      <c r="M27" s="80"/>
      <c r="N27" s="80"/>
      <c r="O27" s="98"/>
      <c r="P27" s="45">
        <f t="shared" si="10"/>
        <v>0</v>
      </c>
      <c r="Q27" s="46">
        <f t="shared" si="1"/>
        <v>0</v>
      </c>
      <c r="R27" s="71">
        <f t="shared" si="11"/>
        <v>2</v>
      </c>
      <c r="S27" s="5"/>
      <c r="T27" s="5"/>
      <c r="U27" s="5"/>
      <c r="W27" s="21">
        <f t="shared" si="2"/>
        <v>0</v>
      </c>
      <c r="X27" s="21">
        <f t="shared" si="3"/>
        <v>0</v>
      </c>
      <c r="Y27" s="21">
        <f t="shared" si="4"/>
        <v>0</v>
      </c>
      <c r="Z27" s="21">
        <f t="shared" si="5"/>
        <v>0</v>
      </c>
      <c r="AA27" s="21">
        <f t="shared" si="6"/>
        <v>0</v>
      </c>
      <c r="AB27" s="21">
        <f t="shared" si="7"/>
        <v>0</v>
      </c>
      <c r="AC27" s="21">
        <f t="shared" si="8"/>
        <v>0</v>
      </c>
      <c r="AD27" s="21">
        <f t="shared" si="9"/>
        <v>0</v>
      </c>
      <c r="AE27" s="21">
        <f t="shared" si="12"/>
        <v>0</v>
      </c>
      <c r="AI27" s="21"/>
      <c r="AZ27" s="21"/>
      <c r="BA27" s="21"/>
      <c r="BB27" s="21"/>
      <c r="BC27" s="21"/>
      <c r="BD27" s="21"/>
      <c r="BE27" s="21"/>
      <c r="BF27" s="21"/>
      <c r="BG27" s="21"/>
      <c r="BH27" s="21"/>
      <c r="BI27" s="21"/>
      <c r="BJ27" s="21"/>
      <c r="BL27" s="21"/>
      <c r="BM27" s="43"/>
    </row>
    <row r="28" spans="1:65" ht="15.75" x14ac:dyDescent="0.25">
      <c r="A28" s="4">
        <v>11</v>
      </c>
      <c r="B28" s="103" t="s">
        <v>67</v>
      </c>
      <c r="C28" s="104" t="s">
        <v>67</v>
      </c>
      <c r="D28" s="105" t="s">
        <v>67</v>
      </c>
      <c r="E28" s="64"/>
      <c r="F28" s="92"/>
      <c r="G28" s="82"/>
      <c r="H28" s="80"/>
      <c r="I28" s="80"/>
      <c r="J28" s="80"/>
      <c r="K28" s="80"/>
      <c r="L28" s="81"/>
      <c r="M28" s="80"/>
      <c r="N28" s="80"/>
      <c r="O28" s="98"/>
      <c r="P28" s="45">
        <f t="shared" si="10"/>
        <v>0</v>
      </c>
      <c r="Q28" s="46">
        <f t="shared" si="1"/>
        <v>0</v>
      </c>
      <c r="R28" s="71">
        <f t="shared" si="11"/>
        <v>2</v>
      </c>
      <c r="S28" s="5"/>
      <c r="T28" s="5"/>
      <c r="U28" s="5"/>
      <c r="W28" s="21">
        <f t="shared" si="2"/>
        <v>0</v>
      </c>
      <c r="X28" s="21">
        <f t="shared" si="3"/>
        <v>0</v>
      </c>
      <c r="Y28" s="21">
        <f t="shared" si="4"/>
        <v>0</v>
      </c>
      <c r="Z28" s="21">
        <f t="shared" si="5"/>
        <v>0</v>
      </c>
      <c r="AA28" s="21">
        <f t="shared" si="6"/>
        <v>0</v>
      </c>
      <c r="AB28" s="21">
        <f t="shared" si="7"/>
        <v>0</v>
      </c>
      <c r="AC28" s="21">
        <f t="shared" si="8"/>
        <v>0</v>
      </c>
      <c r="AD28" s="21">
        <f t="shared" si="9"/>
        <v>0</v>
      </c>
      <c r="AE28" s="21">
        <f t="shared" si="12"/>
        <v>0</v>
      </c>
      <c r="AI28" s="21"/>
      <c r="AZ28" s="21"/>
      <c r="BA28" s="21"/>
      <c r="BB28" s="21"/>
      <c r="BC28" s="21"/>
      <c r="BD28" s="21"/>
      <c r="BE28" s="21"/>
      <c r="BF28" s="21"/>
      <c r="BG28" s="21"/>
      <c r="BH28" s="21"/>
      <c r="BI28" s="21"/>
      <c r="BJ28" s="21"/>
      <c r="BL28" s="21"/>
      <c r="BM28" s="43"/>
    </row>
    <row r="29" spans="1:65" ht="15.75" x14ac:dyDescent="0.25">
      <c r="A29" s="4">
        <v>12</v>
      </c>
      <c r="B29" s="103" t="s">
        <v>68</v>
      </c>
      <c r="C29" s="104" t="s">
        <v>68</v>
      </c>
      <c r="D29" s="105" t="s">
        <v>68</v>
      </c>
      <c r="E29" s="64"/>
      <c r="F29" s="92"/>
      <c r="G29" s="82"/>
      <c r="H29" s="80"/>
      <c r="I29" s="80"/>
      <c r="J29" s="80"/>
      <c r="K29" s="80"/>
      <c r="L29" s="81"/>
      <c r="M29" s="80"/>
      <c r="N29" s="80"/>
      <c r="O29" s="98"/>
      <c r="P29" s="45">
        <f t="shared" si="10"/>
        <v>0</v>
      </c>
      <c r="Q29" s="46">
        <f t="shared" si="1"/>
        <v>0</v>
      </c>
      <c r="R29" s="71">
        <f t="shared" si="11"/>
        <v>2</v>
      </c>
      <c r="S29" s="5"/>
      <c r="T29" s="5"/>
      <c r="U29" s="5"/>
      <c r="W29" s="21">
        <f t="shared" si="2"/>
        <v>0</v>
      </c>
      <c r="X29" s="21">
        <f t="shared" si="3"/>
        <v>0</v>
      </c>
      <c r="Y29" s="21">
        <f t="shared" si="4"/>
        <v>0</v>
      </c>
      <c r="Z29" s="21">
        <f t="shared" si="5"/>
        <v>0</v>
      </c>
      <c r="AA29" s="21">
        <f t="shared" si="6"/>
        <v>0</v>
      </c>
      <c r="AB29" s="21">
        <f t="shared" si="7"/>
        <v>0</v>
      </c>
      <c r="AC29" s="21">
        <f t="shared" si="8"/>
        <v>0</v>
      </c>
      <c r="AD29" s="21">
        <f t="shared" si="9"/>
        <v>0</v>
      </c>
      <c r="AE29" s="21">
        <f t="shared" si="12"/>
        <v>0</v>
      </c>
      <c r="AI29" s="21"/>
      <c r="AZ29" s="21"/>
      <c r="BA29" s="21"/>
      <c r="BB29" s="21"/>
      <c r="BC29" s="21"/>
      <c r="BD29" s="21"/>
      <c r="BE29" s="21"/>
      <c r="BF29" s="21"/>
      <c r="BG29" s="21"/>
      <c r="BH29" s="21"/>
      <c r="BI29" s="21"/>
      <c r="BJ29" s="21"/>
      <c r="BL29" s="21"/>
      <c r="BM29" s="43"/>
    </row>
    <row r="30" spans="1:65" ht="15.75" x14ac:dyDescent="0.25">
      <c r="A30" s="4">
        <v>13</v>
      </c>
      <c r="B30" s="103" t="s">
        <v>69</v>
      </c>
      <c r="C30" s="104" t="s">
        <v>69</v>
      </c>
      <c r="D30" s="105" t="s">
        <v>69</v>
      </c>
      <c r="E30" s="64"/>
      <c r="F30" s="92"/>
      <c r="G30" s="82"/>
      <c r="H30" s="80"/>
      <c r="I30" s="80"/>
      <c r="J30" s="80"/>
      <c r="K30" s="80"/>
      <c r="L30" s="81"/>
      <c r="M30" s="80"/>
      <c r="N30" s="80"/>
      <c r="O30" s="98"/>
      <c r="P30" s="45">
        <f t="shared" si="10"/>
        <v>0</v>
      </c>
      <c r="Q30" s="46">
        <f t="shared" si="1"/>
        <v>0</v>
      </c>
      <c r="R30" s="71">
        <f t="shared" si="11"/>
        <v>2</v>
      </c>
      <c r="S30" s="5"/>
      <c r="T30" s="5"/>
      <c r="U30" s="5"/>
      <c r="W30" s="21">
        <f t="shared" si="2"/>
        <v>0</v>
      </c>
      <c r="X30" s="21">
        <f t="shared" si="3"/>
        <v>0</v>
      </c>
      <c r="Y30" s="21">
        <f t="shared" si="4"/>
        <v>0</v>
      </c>
      <c r="Z30" s="21">
        <f t="shared" si="5"/>
        <v>0</v>
      </c>
      <c r="AA30" s="21">
        <f t="shared" si="6"/>
        <v>0</v>
      </c>
      <c r="AB30" s="21">
        <f t="shared" si="7"/>
        <v>0</v>
      </c>
      <c r="AC30" s="21">
        <f t="shared" si="8"/>
        <v>0</v>
      </c>
      <c r="AD30" s="21">
        <f t="shared" si="9"/>
        <v>0</v>
      </c>
      <c r="AE30" s="21">
        <f t="shared" si="12"/>
        <v>0</v>
      </c>
      <c r="AI30" s="21"/>
      <c r="AZ30" s="21"/>
      <c r="BA30" s="21"/>
      <c r="BB30" s="21"/>
      <c r="BC30" s="21"/>
      <c r="BD30" s="21"/>
      <c r="BE30" s="21"/>
      <c r="BF30" s="21"/>
      <c r="BG30" s="21"/>
      <c r="BH30" s="21"/>
      <c r="BI30" s="21"/>
      <c r="BJ30" s="21"/>
      <c r="BL30" s="21"/>
      <c r="BM30" s="43"/>
    </row>
    <row r="31" spans="1:65" ht="15.75" x14ac:dyDescent="0.25">
      <c r="A31" s="4">
        <v>14</v>
      </c>
      <c r="B31" s="103" t="s">
        <v>70</v>
      </c>
      <c r="C31" s="104" t="s">
        <v>70</v>
      </c>
      <c r="D31" s="105" t="s">
        <v>70</v>
      </c>
      <c r="E31" s="64"/>
      <c r="F31" s="92"/>
      <c r="G31" s="82"/>
      <c r="H31" s="80"/>
      <c r="I31" s="80"/>
      <c r="J31" s="80"/>
      <c r="K31" s="80"/>
      <c r="L31" s="81"/>
      <c r="M31" s="80"/>
      <c r="N31" s="80"/>
      <c r="O31" s="98"/>
      <c r="P31" s="45">
        <f t="shared" si="10"/>
        <v>0</v>
      </c>
      <c r="Q31" s="46">
        <f t="shared" si="1"/>
        <v>0</v>
      </c>
      <c r="R31" s="71">
        <f t="shared" si="11"/>
        <v>2</v>
      </c>
      <c r="S31" s="5"/>
      <c r="T31" s="5"/>
      <c r="U31" s="5"/>
      <c r="W31" s="21">
        <f t="shared" si="2"/>
        <v>0</v>
      </c>
      <c r="X31" s="21">
        <f t="shared" si="3"/>
        <v>0</v>
      </c>
      <c r="Y31" s="21">
        <f t="shared" si="4"/>
        <v>0</v>
      </c>
      <c r="Z31" s="21">
        <f t="shared" si="5"/>
        <v>0</v>
      </c>
      <c r="AA31" s="21">
        <f t="shared" si="6"/>
        <v>0</v>
      </c>
      <c r="AB31" s="21">
        <f t="shared" si="7"/>
        <v>0</v>
      </c>
      <c r="AC31" s="21">
        <f t="shared" si="8"/>
        <v>0</v>
      </c>
      <c r="AD31" s="21">
        <f t="shared" si="9"/>
        <v>0</v>
      </c>
      <c r="AE31" s="21">
        <f t="shared" si="12"/>
        <v>0</v>
      </c>
      <c r="AI31" s="21"/>
      <c r="AZ31" s="21"/>
      <c r="BA31" s="21"/>
      <c r="BB31" s="21"/>
      <c r="BC31" s="21"/>
      <c r="BD31" s="21"/>
      <c r="BE31" s="21"/>
      <c r="BF31" s="21"/>
      <c r="BG31" s="21"/>
      <c r="BH31" s="21"/>
      <c r="BI31" s="21"/>
      <c r="BJ31" s="21"/>
      <c r="BL31" s="21"/>
      <c r="BM31" s="43"/>
    </row>
    <row r="32" spans="1:65" ht="15.75" x14ac:dyDescent="0.25">
      <c r="A32" s="4">
        <v>15</v>
      </c>
      <c r="B32" s="103" t="s">
        <v>71</v>
      </c>
      <c r="C32" s="104" t="s">
        <v>71</v>
      </c>
      <c r="D32" s="105" t="s">
        <v>71</v>
      </c>
      <c r="E32" s="64"/>
      <c r="F32" s="92"/>
      <c r="G32" s="82"/>
      <c r="H32" s="80"/>
      <c r="I32" s="80"/>
      <c r="J32" s="80"/>
      <c r="K32" s="80"/>
      <c r="L32" s="81"/>
      <c r="M32" s="80"/>
      <c r="N32" s="80"/>
      <c r="O32" s="98"/>
      <c r="P32" s="45">
        <f t="shared" si="10"/>
        <v>0</v>
      </c>
      <c r="Q32" s="46">
        <f t="shared" si="1"/>
        <v>0</v>
      </c>
      <c r="R32" s="71">
        <f t="shared" si="11"/>
        <v>2</v>
      </c>
      <c r="S32" s="5"/>
      <c r="T32" s="5"/>
      <c r="U32" s="5"/>
      <c r="W32" s="21">
        <f t="shared" si="2"/>
        <v>0</v>
      </c>
      <c r="X32" s="21">
        <f t="shared" si="3"/>
        <v>0</v>
      </c>
      <c r="Y32" s="21">
        <f t="shared" si="4"/>
        <v>0</v>
      </c>
      <c r="Z32" s="21">
        <f t="shared" si="5"/>
        <v>0</v>
      </c>
      <c r="AA32" s="21">
        <f t="shared" si="6"/>
        <v>0</v>
      </c>
      <c r="AB32" s="21">
        <f t="shared" si="7"/>
        <v>0</v>
      </c>
      <c r="AC32" s="21">
        <f t="shared" si="8"/>
        <v>0</v>
      </c>
      <c r="AD32" s="21">
        <f t="shared" si="9"/>
        <v>0</v>
      </c>
      <c r="AE32" s="21">
        <f t="shared" si="12"/>
        <v>0</v>
      </c>
      <c r="AI32" s="21"/>
      <c r="AZ32" s="21"/>
      <c r="BA32" s="21"/>
      <c r="BB32" s="21"/>
      <c r="BC32" s="21"/>
      <c r="BD32" s="21"/>
      <c r="BE32" s="21"/>
      <c r="BF32" s="21"/>
      <c r="BG32" s="21"/>
      <c r="BH32" s="21"/>
      <c r="BI32" s="21"/>
      <c r="BJ32" s="21"/>
      <c r="BL32" s="21"/>
      <c r="BM32" s="43"/>
    </row>
    <row r="33" spans="1:65" ht="15.75" x14ac:dyDescent="0.25">
      <c r="A33" s="4">
        <v>16</v>
      </c>
      <c r="B33" s="103" t="s">
        <v>72</v>
      </c>
      <c r="C33" s="104" t="s">
        <v>72</v>
      </c>
      <c r="D33" s="105" t="s">
        <v>72</v>
      </c>
      <c r="E33" s="64"/>
      <c r="F33" s="92"/>
      <c r="G33" s="82"/>
      <c r="H33" s="80"/>
      <c r="I33" s="80"/>
      <c r="J33" s="80"/>
      <c r="K33" s="80"/>
      <c r="L33" s="81"/>
      <c r="M33" s="80"/>
      <c r="N33" s="80"/>
      <c r="O33" s="98"/>
      <c r="P33" s="45">
        <f t="shared" si="10"/>
        <v>0</v>
      </c>
      <c r="Q33" s="46">
        <f t="shared" si="1"/>
        <v>0</v>
      </c>
      <c r="R33" s="71">
        <f t="shared" si="11"/>
        <v>2</v>
      </c>
      <c r="S33" s="5"/>
      <c r="T33" s="5"/>
      <c r="U33" s="5"/>
      <c r="W33" s="21">
        <f t="shared" si="2"/>
        <v>0</v>
      </c>
      <c r="X33" s="21">
        <f t="shared" si="3"/>
        <v>0</v>
      </c>
      <c r="Y33" s="21">
        <f t="shared" si="4"/>
        <v>0</v>
      </c>
      <c r="Z33" s="21">
        <f t="shared" si="5"/>
        <v>0</v>
      </c>
      <c r="AA33" s="21">
        <f t="shared" si="6"/>
        <v>0</v>
      </c>
      <c r="AB33" s="21">
        <f t="shared" si="7"/>
        <v>0</v>
      </c>
      <c r="AC33" s="21">
        <f t="shared" si="8"/>
        <v>0</v>
      </c>
      <c r="AD33" s="21">
        <f t="shared" si="9"/>
        <v>0</v>
      </c>
      <c r="AE33" s="21">
        <f t="shared" si="12"/>
        <v>0</v>
      </c>
      <c r="AI33" s="21"/>
      <c r="AZ33" s="21"/>
      <c r="BA33" s="21"/>
      <c r="BB33" s="21"/>
      <c r="BC33" s="21"/>
      <c r="BD33" s="21"/>
      <c r="BE33" s="21"/>
      <c r="BF33" s="21"/>
      <c r="BG33" s="21"/>
      <c r="BH33" s="21"/>
      <c r="BI33" s="21"/>
      <c r="BJ33" s="21"/>
      <c r="BL33" s="21"/>
      <c r="BM33" s="43"/>
    </row>
    <row r="34" spans="1:65" ht="15.75" x14ac:dyDescent="0.25">
      <c r="A34" s="4">
        <v>17</v>
      </c>
      <c r="B34" s="103" t="s">
        <v>73</v>
      </c>
      <c r="C34" s="104" t="s">
        <v>73</v>
      </c>
      <c r="D34" s="105" t="s">
        <v>73</v>
      </c>
      <c r="E34" s="64"/>
      <c r="F34" s="92"/>
      <c r="G34" s="82"/>
      <c r="H34" s="80"/>
      <c r="I34" s="80"/>
      <c r="J34" s="80"/>
      <c r="K34" s="80"/>
      <c r="L34" s="81"/>
      <c r="M34" s="80"/>
      <c r="N34" s="80"/>
      <c r="O34" s="98"/>
      <c r="P34" s="45">
        <f t="shared" si="10"/>
        <v>0</v>
      </c>
      <c r="Q34" s="46">
        <f t="shared" si="1"/>
        <v>0</v>
      </c>
      <c r="R34" s="71">
        <f t="shared" si="11"/>
        <v>2</v>
      </c>
      <c r="S34" s="5"/>
      <c r="T34" s="5"/>
      <c r="U34" s="5"/>
      <c r="W34" s="21">
        <f t="shared" si="2"/>
        <v>0</v>
      </c>
      <c r="X34" s="21">
        <f t="shared" si="3"/>
        <v>0</v>
      </c>
      <c r="Y34" s="21">
        <f t="shared" si="4"/>
        <v>0</v>
      </c>
      <c r="Z34" s="21">
        <f t="shared" si="5"/>
        <v>0</v>
      </c>
      <c r="AA34" s="21">
        <f t="shared" si="6"/>
        <v>0</v>
      </c>
      <c r="AB34" s="21">
        <f t="shared" si="7"/>
        <v>0</v>
      </c>
      <c r="AC34" s="21">
        <f t="shared" si="8"/>
        <v>0</v>
      </c>
      <c r="AD34" s="21">
        <f t="shared" si="9"/>
        <v>0</v>
      </c>
      <c r="AE34" s="21">
        <f t="shared" si="12"/>
        <v>0</v>
      </c>
      <c r="AI34" s="21"/>
      <c r="AZ34" s="21"/>
      <c r="BA34" s="21"/>
      <c r="BB34" s="21"/>
      <c r="BC34" s="21"/>
      <c r="BD34" s="21"/>
      <c r="BE34" s="21"/>
      <c r="BF34" s="21"/>
      <c r="BG34" s="21"/>
      <c r="BH34" s="21"/>
      <c r="BI34" s="21"/>
      <c r="BJ34" s="21"/>
      <c r="BL34" s="21"/>
      <c r="BM34" s="43"/>
    </row>
    <row r="35" spans="1:65" ht="15.75" x14ac:dyDescent="0.25">
      <c r="A35" s="4">
        <v>18</v>
      </c>
      <c r="B35" s="103" t="s">
        <v>74</v>
      </c>
      <c r="C35" s="104" t="s">
        <v>74</v>
      </c>
      <c r="D35" s="105" t="s">
        <v>74</v>
      </c>
      <c r="E35" s="64"/>
      <c r="F35" s="92"/>
      <c r="G35" s="82"/>
      <c r="H35" s="80"/>
      <c r="I35" s="80"/>
      <c r="J35" s="80"/>
      <c r="K35" s="80"/>
      <c r="L35" s="81"/>
      <c r="M35" s="80"/>
      <c r="N35" s="80"/>
      <c r="O35" s="98"/>
      <c r="P35" s="45">
        <f t="shared" si="10"/>
        <v>0</v>
      </c>
      <c r="Q35" s="46">
        <f t="shared" si="1"/>
        <v>0</v>
      </c>
      <c r="R35" s="71">
        <f t="shared" si="11"/>
        <v>2</v>
      </c>
      <c r="S35" s="5"/>
      <c r="T35" s="5"/>
      <c r="U35" s="5"/>
      <c r="W35" s="21">
        <f t="shared" si="2"/>
        <v>0</v>
      </c>
      <c r="X35" s="21">
        <f t="shared" si="3"/>
        <v>0</v>
      </c>
      <c r="Y35" s="21">
        <f t="shared" si="4"/>
        <v>0</v>
      </c>
      <c r="Z35" s="21">
        <f t="shared" si="5"/>
        <v>0</v>
      </c>
      <c r="AA35" s="21">
        <f t="shared" si="6"/>
        <v>0</v>
      </c>
      <c r="AB35" s="21">
        <f t="shared" si="7"/>
        <v>0</v>
      </c>
      <c r="AC35" s="21">
        <f t="shared" si="8"/>
        <v>0</v>
      </c>
      <c r="AD35" s="21">
        <f t="shared" si="9"/>
        <v>0</v>
      </c>
      <c r="AE35" s="21">
        <f t="shared" si="12"/>
        <v>0</v>
      </c>
      <c r="AI35" s="21"/>
      <c r="AZ35" s="21"/>
      <c r="BA35" s="21"/>
      <c r="BB35" s="21"/>
      <c r="BC35" s="21"/>
      <c r="BD35" s="21"/>
      <c r="BE35" s="21"/>
      <c r="BF35" s="21"/>
      <c r="BG35" s="21"/>
      <c r="BH35" s="21"/>
      <c r="BI35" s="21"/>
      <c r="BJ35" s="21"/>
      <c r="BL35" s="21"/>
      <c r="BM35" s="43"/>
    </row>
    <row r="36" spans="1:65" ht="15.75" x14ac:dyDescent="0.25">
      <c r="A36" s="4">
        <v>19</v>
      </c>
      <c r="B36" s="103" t="s">
        <v>75</v>
      </c>
      <c r="C36" s="104" t="s">
        <v>75</v>
      </c>
      <c r="D36" s="105" t="s">
        <v>75</v>
      </c>
      <c r="E36" s="64"/>
      <c r="F36" s="92"/>
      <c r="G36" s="82"/>
      <c r="H36" s="80"/>
      <c r="I36" s="80"/>
      <c r="J36" s="80"/>
      <c r="K36" s="80"/>
      <c r="L36" s="81"/>
      <c r="M36" s="80"/>
      <c r="N36" s="80"/>
      <c r="O36" s="98"/>
      <c r="P36" s="45">
        <f t="shared" si="10"/>
        <v>0</v>
      </c>
      <c r="Q36" s="46">
        <f t="shared" si="1"/>
        <v>0</v>
      </c>
      <c r="R36" s="71">
        <f t="shared" si="11"/>
        <v>2</v>
      </c>
      <c r="S36" s="5"/>
      <c r="T36" s="5"/>
      <c r="U36" s="5"/>
      <c r="W36" s="21">
        <f t="shared" si="2"/>
        <v>0</v>
      </c>
      <c r="X36" s="21">
        <f t="shared" si="3"/>
        <v>0</v>
      </c>
      <c r="Y36" s="21">
        <f t="shared" si="4"/>
        <v>0</v>
      </c>
      <c r="Z36" s="21">
        <f t="shared" si="5"/>
        <v>0</v>
      </c>
      <c r="AA36" s="21">
        <f t="shared" si="6"/>
        <v>0</v>
      </c>
      <c r="AB36" s="21">
        <f t="shared" si="7"/>
        <v>0</v>
      </c>
      <c r="AC36" s="21">
        <f t="shared" si="8"/>
        <v>0</v>
      </c>
      <c r="AD36" s="21">
        <f t="shared" si="9"/>
        <v>0</v>
      </c>
      <c r="AE36" s="21">
        <f t="shared" si="12"/>
        <v>0</v>
      </c>
      <c r="AI36" s="21"/>
      <c r="AZ36" s="21"/>
      <c r="BA36" s="21"/>
      <c r="BB36" s="21"/>
      <c r="BC36" s="21"/>
      <c r="BD36" s="21"/>
      <c r="BE36" s="21"/>
      <c r="BF36" s="21"/>
      <c r="BG36" s="21"/>
      <c r="BH36" s="21"/>
      <c r="BI36" s="21"/>
      <c r="BJ36" s="21"/>
      <c r="BL36" s="21"/>
      <c r="BM36" s="43"/>
    </row>
    <row r="37" spans="1:65" ht="15.75" x14ac:dyDescent="0.25">
      <c r="A37" s="4">
        <v>20</v>
      </c>
      <c r="B37" s="103" t="s">
        <v>76</v>
      </c>
      <c r="C37" s="104" t="s">
        <v>76</v>
      </c>
      <c r="D37" s="105" t="s">
        <v>76</v>
      </c>
      <c r="E37" s="64"/>
      <c r="F37" s="92"/>
      <c r="G37" s="82"/>
      <c r="H37" s="80"/>
      <c r="I37" s="80"/>
      <c r="J37" s="80"/>
      <c r="K37" s="80"/>
      <c r="L37" s="81"/>
      <c r="M37" s="80"/>
      <c r="N37" s="80"/>
      <c r="O37" s="98"/>
      <c r="P37" s="45">
        <f t="shared" si="10"/>
        <v>0</v>
      </c>
      <c r="Q37" s="46">
        <f t="shared" si="1"/>
        <v>0</v>
      </c>
      <c r="R37" s="71">
        <f t="shared" si="11"/>
        <v>2</v>
      </c>
      <c r="S37" s="5"/>
      <c r="T37" s="5"/>
      <c r="U37" s="5"/>
      <c r="W37" s="21">
        <f t="shared" si="2"/>
        <v>0</v>
      </c>
      <c r="X37" s="21">
        <f t="shared" si="3"/>
        <v>0</v>
      </c>
      <c r="Y37" s="21">
        <f t="shared" si="4"/>
        <v>0</v>
      </c>
      <c r="Z37" s="21">
        <f t="shared" si="5"/>
        <v>0</v>
      </c>
      <c r="AA37" s="21">
        <f t="shared" si="6"/>
        <v>0</v>
      </c>
      <c r="AB37" s="21">
        <f t="shared" si="7"/>
        <v>0</v>
      </c>
      <c r="AC37" s="21">
        <f t="shared" si="8"/>
        <v>0</v>
      </c>
      <c r="AD37" s="21">
        <f t="shared" si="9"/>
        <v>0</v>
      </c>
      <c r="AE37" s="21">
        <f t="shared" si="12"/>
        <v>0</v>
      </c>
      <c r="AI37" s="21"/>
      <c r="AZ37" s="21"/>
      <c r="BA37" s="21"/>
      <c r="BB37" s="21"/>
      <c r="BC37" s="21"/>
      <c r="BD37" s="21"/>
      <c r="BE37" s="21"/>
      <c r="BF37" s="21"/>
      <c r="BG37" s="21"/>
      <c r="BH37" s="21"/>
      <c r="BI37" s="21"/>
      <c r="BJ37" s="21"/>
      <c r="BL37" s="21"/>
      <c r="BM37" s="43"/>
    </row>
    <row r="38" spans="1:65" ht="15.75" x14ac:dyDescent="0.25">
      <c r="A38" s="4">
        <v>21</v>
      </c>
      <c r="B38" s="103" t="s">
        <v>77</v>
      </c>
      <c r="C38" s="104" t="s">
        <v>77</v>
      </c>
      <c r="D38" s="105" t="s">
        <v>77</v>
      </c>
      <c r="E38" s="64"/>
      <c r="F38" s="92"/>
      <c r="G38" s="82"/>
      <c r="H38" s="80"/>
      <c r="I38" s="80"/>
      <c r="J38" s="80"/>
      <c r="K38" s="80"/>
      <c r="L38" s="81"/>
      <c r="M38" s="80"/>
      <c r="N38" s="80"/>
      <c r="O38" s="98"/>
      <c r="P38" s="45">
        <f t="shared" si="10"/>
        <v>0</v>
      </c>
      <c r="Q38" s="46">
        <f t="shared" si="1"/>
        <v>0</v>
      </c>
      <c r="R38" s="71">
        <f t="shared" si="11"/>
        <v>2</v>
      </c>
      <c r="S38" s="5"/>
      <c r="T38" s="5"/>
      <c r="U38" s="5"/>
      <c r="W38" s="21">
        <f t="shared" si="2"/>
        <v>0</v>
      </c>
      <c r="X38" s="21">
        <f t="shared" si="3"/>
        <v>0</v>
      </c>
      <c r="Y38" s="21">
        <f t="shared" si="4"/>
        <v>0</v>
      </c>
      <c r="Z38" s="21">
        <f t="shared" si="5"/>
        <v>0</v>
      </c>
      <c r="AA38" s="21">
        <f t="shared" si="6"/>
        <v>0</v>
      </c>
      <c r="AB38" s="21">
        <f t="shared" si="7"/>
        <v>0</v>
      </c>
      <c r="AC38" s="21">
        <f t="shared" si="8"/>
        <v>0</v>
      </c>
      <c r="AD38" s="21">
        <f t="shared" si="9"/>
        <v>0</v>
      </c>
      <c r="AE38" s="21">
        <f t="shared" si="12"/>
        <v>0</v>
      </c>
      <c r="AI38" s="21"/>
      <c r="AZ38" s="21"/>
      <c r="BA38" s="21"/>
      <c r="BB38" s="21"/>
      <c r="BC38" s="21"/>
      <c r="BD38" s="21"/>
      <c r="BE38" s="21"/>
      <c r="BF38" s="21"/>
      <c r="BG38" s="21"/>
      <c r="BH38" s="21"/>
      <c r="BI38" s="21"/>
      <c r="BJ38" s="21"/>
      <c r="BL38" s="21"/>
      <c r="BM38" s="43"/>
    </row>
    <row r="39" spans="1:65" ht="15.75" x14ac:dyDescent="0.25">
      <c r="A39" s="4">
        <v>22</v>
      </c>
      <c r="B39" s="103" t="s">
        <v>78</v>
      </c>
      <c r="C39" s="104" t="s">
        <v>78</v>
      </c>
      <c r="D39" s="105" t="s">
        <v>78</v>
      </c>
      <c r="E39" s="64"/>
      <c r="F39" s="92"/>
      <c r="G39" s="82"/>
      <c r="H39" s="80"/>
      <c r="I39" s="80"/>
      <c r="J39" s="80"/>
      <c r="K39" s="80"/>
      <c r="L39" s="81"/>
      <c r="M39" s="80"/>
      <c r="N39" s="80"/>
      <c r="O39" s="98"/>
      <c r="P39" s="45">
        <f t="shared" si="10"/>
        <v>0</v>
      </c>
      <c r="Q39" s="46">
        <f t="shared" si="1"/>
        <v>0</v>
      </c>
      <c r="R39" s="71">
        <f t="shared" si="11"/>
        <v>2</v>
      </c>
      <c r="S39" s="5"/>
      <c r="T39" s="5"/>
      <c r="U39" s="5"/>
      <c r="W39" s="21">
        <f t="shared" si="2"/>
        <v>0</v>
      </c>
      <c r="X39" s="21">
        <f t="shared" si="3"/>
        <v>0</v>
      </c>
      <c r="Y39" s="21">
        <f t="shared" si="4"/>
        <v>0</v>
      </c>
      <c r="Z39" s="21">
        <f t="shared" si="5"/>
        <v>0</v>
      </c>
      <c r="AA39" s="21">
        <f t="shared" si="6"/>
        <v>0</v>
      </c>
      <c r="AB39" s="21">
        <f t="shared" si="7"/>
        <v>0</v>
      </c>
      <c r="AC39" s="21">
        <f t="shared" si="8"/>
        <v>0</v>
      </c>
      <c r="AD39" s="21">
        <f t="shared" si="9"/>
        <v>0</v>
      </c>
      <c r="AE39" s="21">
        <f t="shared" si="12"/>
        <v>0</v>
      </c>
      <c r="AI39" s="21"/>
      <c r="AZ39" s="21"/>
      <c r="BA39" s="21"/>
      <c r="BB39" s="21"/>
      <c r="BC39" s="21"/>
      <c r="BD39" s="21"/>
      <c r="BE39" s="21"/>
      <c r="BF39" s="21"/>
      <c r="BG39" s="21"/>
      <c r="BH39" s="21"/>
      <c r="BI39" s="21"/>
      <c r="BJ39" s="21"/>
      <c r="BL39" s="21"/>
      <c r="BM39" s="43"/>
    </row>
    <row r="40" spans="1:65" ht="15.75" x14ac:dyDescent="0.25">
      <c r="A40" s="4">
        <v>23</v>
      </c>
      <c r="B40" s="103" t="s">
        <v>79</v>
      </c>
      <c r="C40" s="104" t="s">
        <v>79</v>
      </c>
      <c r="D40" s="105" t="s">
        <v>79</v>
      </c>
      <c r="E40" s="64"/>
      <c r="F40" s="92"/>
      <c r="G40" s="82"/>
      <c r="H40" s="80"/>
      <c r="I40" s="80"/>
      <c r="J40" s="80"/>
      <c r="K40" s="80"/>
      <c r="L40" s="81"/>
      <c r="M40" s="80"/>
      <c r="N40" s="80"/>
      <c r="O40" s="98"/>
      <c r="P40" s="45">
        <f t="shared" si="10"/>
        <v>0</v>
      </c>
      <c r="Q40" s="46">
        <f t="shared" si="1"/>
        <v>0</v>
      </c>
      <c r="R40" s="71">
        <f t="shared" si="11"/>
        <v>2</v>
      </c>
      <c r="S40" s="5"/>
      <c r="T40" s="5"/>
      <c r="U40" s="5"/>
      <c r="W40" s="21">
        <f t="shared" si="2"/>
        <v>0</v>
      </c>
      <c r="X40" s="21">
        <f t="shared" si="3"/>
        <v>0</v>
      </c>
      <c r="Y40" s="21">
        <f t="shared" si="4"/>
        <v>0</v>
      </c>
      <c r="Z40" s="21">
        <f t="shared" si="5"/>
        <v>0</v>
      </c>
      <c r="AA40" s="21">
        <f t="shared" si="6"/>
        <v>0</v>
      </c>
      <c r="AB40" s="21">
        <f t="shared" si="7"/>
        <v>0</v>
      </c>
      <c r="AC40" s="21">
        <f t="shared" si="8"/>
        <v>0</v>
      </c>
      <c r="AD40" s="21">
        <f t="shared" si="9"/>
        <v>0</v>
      </c>
      <c r="AE40" s="21">
        <f t="shared" si="12"/>
        <v>0</v>
      </c>
      <c r="AI40" s="21"/>
      <c r="AZ40" s="21"/>
      <c r="BA40" s="21"/>
      <c r="BB40" s="21"/>
      <c r="BC40" s="21"/>
      <c r="BD40" s="21"/>
      <c r="BE40" s="21"/>
      <c r="BF40" s="21"/>
      <c r="BG40" s="21"/>
      <c r="BH40" s="21"/>
      <c r="BI40" s="21"/>
      <c r="BJ40" s="21"/>
      <c r="BL40" s="21"/>
      <c r="BM40" s="43"/>
    </row>
    <row r="41" spans="1:65" ht="15.75" x14ac:dyDescent="0.25">
      <c r="A41" s="4">
        <v>24</v>
      </c>
      <c r="B41" s="103" t="s">
        <v>80</v>
      </c>
      <c r="C41" s="104" t="s">
        <v>80</v>
      </c>
      <c r="D41" s="105" t="s">
        <v>80</v>
      </c>
      <c r="E41" s="64"/>
      <c r="F41" s="92"/>
      <c r="G41" s="82"/>
      <c r="H41" s="80"/>
      <c r="I41" s="80"/>
      <c r="J41" s="80"/>
      <c r="K41" s="80"/>
      <c r="L41" s="81"/>
      <c r="M41" s="80"/>
      <c r="N41" s="80"/>
      <c r="O41" s="98"/>
      <c r="P41" s="45">
        <f t="shared" si="10"/>
        <v>0</v>
      </c>
      <c r="Q41" s="46">
        <f t="shared" si="1"/>
        <v>0</v>
      </c>
      <c r="R41" s="71">
        <f t="shared" si="11"/>
        <v>2</v>
      </c>
      <c r="S41" s="5"/>
      <c r="T41" s="5"/>
      <c r="U41" s="5"/>
      <c r="W41" s="21">
        <f t="shared" si="2"/>
        <v>0</v>
      </c>
      <c r="X41" s="21">
        <f t="shared" si="3"/>
        <v>0</v>
      </c>
      <c r="Y41" s="21">
        <f t="shared" si="4"/>
        <v>0</v>
      </c>
      <c r="Z41" s="21">
        <f t="shared" si="5"/>
        <v>0</v>
      </c>
      <c r="AA41" s="21">
        <f t="shared" si="6"/>
        <v>0</v>
      </c>
      <c r="AB41" s="21">
        <f t="shared" si="7"/>
        <v>0</v>
      </c>
      <c r="AC41" s="21">
        <f t="shared" si="8"/>
        <v>0</v>
      </c>
      <c r="AD41" s="21">
        <f t="shared" si="9"/>
        <v>0</v>
      </c>
      <c r="AE41" s="21">
        <f t="shared" si="12"/>
        <v>0</v>
      </c>
      <c r="AI41" s="21"/>
      <c r="AZ41" s="21"/>
      <c r="BA41" s="21"/>
      <c r="BB41" s="21"/>
      <c r="BC41" s="21"/>
      <c r="BD41" s="21"/>
      <c r="BE41" s="21"/>
      <c r="BF41" s="21"/>
      <c r="BG41" s="21"/>
      <c r="BH41" s="21"/>
      <c r="BI41" s="21"/>
      <c r="BJ41" s="21"/>
      <c r="BL41" s="21"/>
      <c r="BM41" s="43"/>
    </row>
    <row r="42" spans="1:65" ht="15.75" x14ac:dyDescent="0.25">
      <c r="A42" s="4">
        <v>25</v>
      </c>
      <c r="B42" s="103" t="s">
        <v>81</v>
      </c>
      <c r="C42" s="104" t="s">
        <v>81</v>
      </c>
      <c r="D42" s="105" t="s">
        <v>81</v>
      </c>
      <c r="E42" s="64"/>
      <c r="F42" s="92"/>
      <c r="G42" s="82"/>
      <c r="H42" s="80"/>
      <c r="I42" s="80"/>
      <c r="J42" s="80"/>
      <c r="K42" s="80"/>
      <c r="L42" s="81"/>
      <c r="M42" s="80"/>
      <c r="N42" s="80"/>
      <c r="O42" s="98"/>
      <c r="P42" s="45">
        <f t="shared" si="10"/>
        <v>0</v>
      </c>
      <c r="Q42" s="46">
        <f t="shared" si="1"/>
        <v>0</v>
      </c>
      <c r="R42" s="71">
        <f t="shared" si="11"/>
        <v>2</v>
      </c>
      <c r="S42" s="5"/>
      <c r="T42" s="5"/>
      <c r="U42" s="5"/>
      <c r="W42" s="21">
        <f t="shared" si="2"/>
        <v>0</v>
      </c>
      <c r="X42" s="21">
        <f t="shared" si="3"/>
        <v>0</v>
      </c>
      <c r="Y42" s="21">
        <f t="shared" si="4"/>
        <v>0</v>
      </c>
      <c r="Z42" s="21">
        <f t="shared" si="5"/>
        <v>0</v>
      </c>
      <c r="AA42" s="21">
        <f t="shared" si="6"/>
        <v>0</v>
      </c>
      <c r="AB42" s="21">
        <f t="shared" si="7"/>
        <v>0</v>
      </c>
      <c r="AC42" s="21">
        <f t="shared" si="8"/>
        <v>0</v>
      </c>
      <c r="AD42" s="21">
        <f t="shared" si="9"/>
        <v>0</v>
      </c>
      <c r="AE42" s="21">
        <f t="shared" si="12"/>
        <v>0</v>
      </c>
      <c r="AI42" s="21"/>
      <c r="AZ42" s="21"/>
      <c r="BA42" s="21"/>
      <c r="BB42" s="21"/>
      <c r="BC42" s="21"/>
      <c r="BD42" s="21"/>
      <c r="BE42" s="21"/>
      <c r="BF42" s="21"/>
      <c r="BG42" s="21"/>
      <c r="BH42" s="21"/>
      <c r="BI42" s="21"/>
      <c r="BJ42" s="21"/>
      <c r="BL42" s="21"/>
      <c r="BM42" s="43"/>
    </row>
    <row r="43" spans="1:65" ht="15.75" x14ac:dyDescent="0.25">
      <c r="A43" s="4">
        <v>26</v>
      </c>
      <c r="B43" s="103" t="s">
        <v>82</v>
      </c>
      <c r="C43" s="104" t="s">
        <v>82</v>
      </c>
      <c r="D43" s="105" t="s">
        <v>82</v>
      </c>
      <c r="E43" s="64"/>
      <c r="F43" s="92"/>
      <c r="G43" s="82"/>
      <c r="H43" s="80"/>
      <c r="I43" s="80"/>
      <c r="J43" s="80"/>
      <c r="K43" s="80"/>
      <c r="L43" s="81"/>
      <c r="M43" s="80"/>
      <c r="N43" s="80"/>
      <c r="O43" s="98"/>
      <c r="P43" s="45">
        <f t="shared" si="10"/>
        <v>0</v>
      </c>
      <c r="Q43" s="46">
        <f t="shared" si="1"/>
        <v>0</v>
      </c>
      <c r="R43" s="71">
        <f t="shared" si="11"/>
        <v>2</v>
      </c>
      <c r="S43" s="5"/>
      <c r="T43" s="5"/>
      <c r="U43" s="5"/>
      <c r="W43" s="21">
        <f t="shared" si="2"/>
        <v>0</v>
      </c>
      <c r="X43" s="21">
        <f t="shared" si="3"/>
        <v>0</v>
      </c>
      <c r="Y43" s="21">
        <f t="shared" si="4"/>
        <v>0</v>
      </c>
      <c r="Z43" s="21">
        <f t="shared" si="5"/>
        <v>0</v>
      </c>
      <c r="AA43" s="21">
        <f t="shared" si="6"/>
        <v>0</v>
      </c>
      <c r="AB43" s="21">
        <f t="shared" si="7"/>
        <v>0</v>
      </c>
      <c r="AC43" s="21">
        <f t="shared" si="8"/>
        <v>0</v>
      </c>
      <c r="AD43" s="21">
        <f t="shared" si="9"/>
        <v>0</v>
      </c>
      <c r="AE43" s="21">
        <f t="shared" si="12"/>
        <v>0</v>
      </c>
      <c r="AI43" s="21"/>
      <c r="AZ43" s="21"/>
      <c r="BA43" s="21"/>
      <c r="BB43" s="21"/>
      <c r="BC43" s="21"/>
      <c r="BD43" s="21"/>
      <c r="BE43" s="21"/>
      <c r="BF43" s="21"/>
      <c r="BG43" s="21"/>
      <c r="BH43" s="21"/>
      <c r="BI43" s="21"/>
      <c r="BJ43" s="21"/>
      <c r="BL43" s="21"/>
      <c r="BM43" s="43"/>
    </row>
    <row r="44" spans="1:65" ht="15.75" x14ac:dyDescent="0.25">
      <c r="A44" s="4">
        <v>27</v>
      </c>
      <c r="B44" s="103" t="s">
        <v>83</v>
      </c>
      <c r="C44" s="104" t="s">
        <v>83</v>
      </c>
      <c r="D44" s="105" t="s">
        <v>83</v>
      </c>
      <c r="E44" s="64"/>
      <c r="F44" s="92"/>
      <c r="G44" s="82"/>
      <c r="H44" s="80"/>
      <c r="I44" s="80"/>
      <c r="J44" s="80"/>
      <c r="K44" s="80"/>
      <c r="L44" s="81"/>
      <c r="M44" s="80"/>
      <c r="N44" s="80"/>
      <c r="O44" s="98"/>
      <c r="P44" s="45">
        <f t="shared" si="10"/>
        <v>0</v>
      </c>
      <c r="Q44" s="46">
        <f t="shared" si="1"/>
        <v>0</v>
      </c>
      <c r="R44" s="71">
        <f t="shared" si="11"/>
        <v>2</v>
      </c>
      <c r="S44" s="5"/>
      <c r="T44" s="5"/>
      <c r="U44" s="5"/>
      <c r="W44" s="21">
        <f t="shared" si="2"/>
        <v>0</v>
      </c>
      <c r="X44" s="21">
        <f t="shared" si="3"/>
        <v>0</v>
      </c>
      <c r="Y44" s="21">
        <f t="shared" si="4"/>
        <v>0</v>
      </c>
      <c r="Z44" s="21">
        <f t="shared" si="5"/>
        <v>0</v>
      </c>
      <c r="AA44" s="21">
        <f t="shared" si="6"/>
        <v>0</v>
      </c>
      <c r="AB44" s="21">
        <f t="shared" si="7"/>
        <v>0</v>
      </c>
      <c r="AC44" s="21">
        <f t="shared" si="8"/>
        <v>0</v>
      </c>
      <c r="AD44" s="21">
        <f t="shared" si="9"/>
        <v>0</v>
      </c>
      <c r="AE44" s="21">
        <f t="shared" si="12"/>
        <v>0</v>
      </c>
      <c r="AI44" s="21"/>
      <c r="AZ44" s="21"/>
      <c r="BA44" s="21"/>
      <c r="BB44" s="21"/>
      <c r="BC44" s="21"/>
      <c r="BD44" s="21"/>
      <c r="BE44" s="21"/>
      <c r="BF44" s="21"/>
      <c r="BG44" s="21"/>
      <c r="BH44" s="21"/>
      <c r="BI44" s="21"/>
      <c r="BJ44" s="21"/>
      <c r="BL44" s="21"/>
      <c r="BM44" s="43"/>
    </row>
    <row r="45" spans="1:65" ht="15.75" x14ac:dyDescent="0.25">
      <c r="A45" s="4">
        <v>28</v>
      </c>
      <c r="B45" s="103" t="s">
        <v>84</v>
      </c>
      <c r="C45" s="104" t="s">
        <v>84</v>
      </c>
      <c r="D45" s="105" t="s">
        <v>84</v>
      </c>
      <c r="E45" s="64"/>
      <c r="F45" s="92"/>
      <c r="G45" s="82"/>
      <c r="H45" s="80"/>
      <c r="I45" s="80"/>
      <c r="J45" s="80"/>
      <c r="K45" s="80"/>
      <c r="L45" s="81"/>
      <c r="M45" s="80"/>
      <c r="N45" s="80"/>
      <c r="O45" s="98"/>
      <c r="P45" s="45">
        <f t="shared" si="10"/>
        <v>0</v>
      </c>
      <c r="Q45" s="46">
        <f t="shared" si="1"/>
        <v>0</v>
      </c>
      <c r="R45" s="71">
        <f t="shared" si="11"/>
        <v>2</v>
      </c>
      <c r="S45" s="5"/>
      <c r="T45" s="5"/>
      <c r="U45" s="5"/>
      <c r="W45" s="21">
        <f t="shared" si="2"/>
        <v>0</v>
      </c>
      <c r="X45" s="21">
        <f t="shared" si="3"/>
        <v>0</v>
      </c>
      <c r="Y45" s="21">
        <f t="shared" si="4"/>
        <v>0</v>
      </c>
      <c r="Z45" s="21">
        <f t="shared" si="5"/>
        <v>0</v>
      </c>
      <c r="AA45" s="21">
        <f t="shared" si="6"/>
        <v>0</v>
      </c>
      <c r="AB45" s="21">
        <f t="shared" si="7"/>
        <v>0</v>
      </c>
      <c r="AC45" s="21">
        <f t="shared" si="8"/>
        <v>0</v>
      </c>
      <c r="AD45" s="21">
        <f t="shared" si="9"/>
        <v>0</v>
      </c>
      <c r="AE45" s="21">
        <f t="shared" si="12"/>
        <v>0</v>
      </c>
      <c r="AI45" s="21"/>
      <c r="AZ45" s="21"/>
      <c r="BA45" s="21"/>
      <c r="BB45" s="21"/>
      <c r="BC45" s="21"/>
      <c r="BD45" s="21"/>
      <c r="BE45" s="21"/>
      <c r="BF45" s="21"/>
      <c r="BG45" s="21"/>
      <c r="BH45" s="21"/>
      <c r="BI45" s="21"/>
      <c r="BJ45" s="21"/>
      <c r="BL45" s="21"/>
      <c r="BM45" s="43"/>
    </row>
    <row r="46" spans="1:65" ht="15.75" x14ac:dyDescent="0.25">
      <c r="A46" s="4">
        <v>29</v>
      </c>
      <c r="B46" s="103" t="s">
        <v>85</v>
      </c>
      <c r="C46" s="104" t="s">
        <v>85</v>
      </c>
      <c r="D46" s="105" t="s">
        <v>85</v>
      </c>
      <c r="E46" s="64"/>
      <c r="F46" s="93"/>
      <c r="G46" s="83"/>
      <c r="H46" s="80"/>
      <c r="I46" s="80"/>
      <c r="J46" s="80"/>
      <c r="K46" s="84"/>
      <c r="L46" s="85"/>
      <c r="M46" s="80"/>
      <c r="N46" s="80"/>
      <c r="O46" s="98"/>
      <c r="P46" s="45">
        <f t="shared" si="10"/>
        <v>0</v>
      </c>
      <c r="Q46" s="46">
        <f t="shared" si="1"/>
        <v>0</v>
      </c>
      <c r="R46" s="71">
        <f t="shared" si="11"/>
        <v>2</v>
      </c>
      <c r="S46" s="5"/>
      <c r="T46" s="5"/>
      <c r="U46" s="5"/>
      <c r="W46" s="21">
        <f t="shared" si="2"/>
        <v>0</v>
      </c>
      <c r="X46" s="21">
        <f t="shared" si="3"/>
        <v>0</v>
      </c>
      <c r="Y46" s="21">
        <f t="shared" si="4"/>
        <v>0</v>
      </c>
      <c r="Z46" s="21">
        <f t="shared" si="5"/>
        <v>0</v>
      </c>
      <c r="AA46" s="21">
        <f t="shared" si="6"/>
        <v>0</v>
      </c>
      <c r="AB46" s="21">
        <f t="shared" si="7"/>
        <v>0</v>
      </c>
      <c r="AC46" s="21">
        <f t="shared" si="8"/>
        <v>0</v>
      </c>
      <c r="AD46" s="21">
        <f t="shared" si="9"/>
        <v>0</v>
      </c>
      <c r="AE46" s="21">
        <f t="shared" si="12"/>
        <v>0</v>
      </c>
      <c r="AI46" s="21"/>
      <c r="AZ46" s="21"/>
      <c r="BA46" s="21"/>
      <c r="BB46" s="21"/>
      <c r="BC46" s="21"/>
      <c r="BD46" s="21"/>
      <c r="BE46" s="21"/>
      <c r="BF46" s="21"/>
      <c r="BG46" s="21"/>
      <c r="BH46" s="21"/>
      <c r="BI46" s="21"/>
      <c r="BJ46" s="21"/>
      <c r="BL46" s="21"/>
      <c r="BM46" s="43"/>
    </row>
    <row r="47" spans="1:65" ht="15.75" x14ac:dyDescent="0.25">
      <c r="A47" s="4">
        <v>30</v>
      </c>
      <c r="B47" s="103" t="s">
        <v>86</v>
      </c>
      <c r="C47" s="104" t="s">
        <v>86</v>
      </c>
      <c r="D47" s="105" t="s">
        <v>86</v>
      </c>
      <c r="E47" s="64"/>
      <c r="F47" s="92"/>
      <c r="G47" s="82"/>
      <c r="H47" s="80"/>
      <c r="I47" s="80"/>
      <c r="J47" s="80"/>
      <c r="K47" s="80"/>
      <c r="L47" s="81"/>
      <c r="M47" s="80"/>
      <c r="N47" s="80"/>
      <c r="O47" s="98"/>
      <c r="P47" s="45">
        <f t="shared" si="10"/>
        <v>0</v>
      </c>
      <c r="Q47" s="46">
        <f t="shared" si="1"/>
        <v>0</v>
      </c>
      <c r="R47" s="71">
        <f t="shared" si="11"/>
        <v>2</v>
      </c>
      <c r="S47" s="5"/>
      <c r="T47" s="5"/>
      <c r="U47" s="5"/>
      <c r="W47" s="21">
        <f t="shared" si="2"/>
        <v>0</v>
      </c>
      <c r="X47" s="21">
        <f t="shared" si="3"/>
        <v>0</v>
      </c>
      <c r="Y47" s="21">
        <f t="shared" si="4"/>
        <v>0</v>
      </c>
      <c r="Z47" s="21">
        <f t="shared" si="5"/>
        <v>0</v>
      </c>
      <c r="AA47" s="21">
        <f t="shared" si="6"/>
        <v>0</v>
      </c>
      <c r="AB47" s="21">
        <f t="shared" si="7"/>
        <v>0</v>
      </c>
      <c r="AC47" s="21">
        <f t="shared" si="8"/>
        <v>0</v>
      </c>
      <c r="AD47" s="21">
        <f t="shared" si="9"/>
        <v>0</v>
      </c>
      <c r="AE47" s="21">
        <f t="shared" si="12"/>
        <v>0</v>
      </c>
      <c r="AI47" s="21"/>
      <c r="AZ47" s="21"/>
      <c r="BA47" s="21"/>
      <c r="BB47" s="21"/>
      <c r="BC47" s="21"/>
      <c r="BD47" s="21"/>
      <c r="BE47" s="21"/>
      <c r="BF47" s="21"/>
      <c r="BG47" s="21"/>
      <c r="BH47" s="21"/>
      <c r="BI47" s="21"/>
      <c r="BJ47" s="21"/>
      <c r="BL47" s="21"/>
      <c r="BM47" s="43"/>
    </row>
    <row r="48" spans="1:65" ht="15.75" x14ac:dyDescent="0.25">
      <c r="A48" s="10">
        <v>31</v>
      </c>
      <c r="B48" s="103" t="s">
        <v>87</v>
      </c>
      <c r="C48" s="104" t="s">
        <v>87</v>
      </c>
      <c r="D48" s="105" t="s">
        <v>87</v>
      </c>
      <c r="E48" s="64"/>
      <c r="F48" s="92"/>
      <c r="G48" s="82"/>
      <c r="H48" s="80"/>
      <c r="I48" s="80"/>
      <c r="J48" s="80"/>
      <c r="K48" s="80"/>
      <c r="L48" s="81"/>
      <c r="M48" s="80"/>
      <c r="N48" s="80"/>
      <c r="O48" s="98"/>
      <c r="P48" s="45">
        <f t="shared" si="10"/>
        <v>0</v>
      </c>
      <c r="Q48" s="46">
        <f t="shared" si="1"/>
        <v>0</v>
      </c>
      <c r="R48" s="71">
        <f t="shared" si="11"/>
        <v>2</v>
      </c>
      <c r="S48" s="5"/>
      <c r="T48" s="5"/>
      <c r="U48" s="5"/>
      <c r="W48" s="21">
        <f t="shared" si="2"/>
        <v>0</v>
      </c>
      <c r="X48" s="21">
        <f t="shared" si="3"/>
        <v>0</v>
      </c>
      <c r="Y48" s="21">
        <f t="shared" si="4"/>
        <v>0</v>
      </c>
      <c r="Z48" s="21">
        <f t="shared" si="5"/>
        <v>0</v>
      </c>
      <c r="AA48" s="21">
        <f t="shared" si="6"/>
        <v>0</v>
      </c>
      <c r="AB48" s="21">
        <f t="shared" si="7"/>
        <v>0</v>
      </c>
      <c r="AC48" s="21">
        <f t="shared" si="8"/>
        <v>0</v>
      </c>
      <c r="AD48" s="21">
        <f t="shared" si="9"/>
        <v>0</v>
      </c>
      <c r="AE48" s="21">
        <f t="shared" si="12"/>
        <v>0</v>
      </c>
      <c r="AI48" s="21"/>
      <c r="AZ48" s="21"/>
      <c r="BA48" s="21"/>
      <c r="BB48" s="21"/>
      <c r="BC48" s="21"/>
      <c r="BD48" s="21"/>
      <c r="BE48" s="21"/>
      <c r="BF48" s="21"/>
      <c r="BG48" s="21"/>
      <c r="BH48" s="21"/>
      <c r="BI48" s="21"/>
      <c r="BJ48" s="21"/>
      <c r="BL48" s="21"/>
      <c r="BM48" s="43"/>
    </row>
    <row r="49" spans="1:65" ht="15.75" x14ac:dyDescent="0.25">
      <c r="A49" s="10">
        <v>32</v>
      </c>
      <c r="B49" s="103" t="s">
        <v>88</v>
      </c>
      <c r="C49" s="104" t="s">
        <v>88</v>
      </c>
      <c r="D49" s="105" t="s">
        <v>88</v>
      </c>
      <c r="E49" s="65"/>
      <c r="F49" s="93"/>
      <c r="G49" s="83"/>
      <c r="H49" s="80"/>
      <c r="I49" s="80"/>
      <c r="J49" s="80"/>
      <c r="K49" s="84"/>
      <c r="L49" s="85"/>
      <c r="M49" s="80"/>
      <c r="N49" s="80"/>
      <c r="O49" s="98"/>
      <c r="P49" s="45">
        <f t="shared" si="10"/>
        <v>0</v>
      </c>
      <c r="Q49" s="46">
        <f t="shared" si="1"/>
        <v>0</v>
      </c>
      <c r="R49" s="71">
        <f t="shared" si="11"/>
        <v>2</v>
      </c>
      <c r="S49" s="5"/>
      <c r="T49" s="5"/>
      <c r="U49" s="5"/>
      <c r="W49" s="21">
        <f t="shared" si="2"/>
        <v>0</v>
      </c>
      <c r="X49" s="21">
        <f t="shared" si="3"/>
        <v>0</v>
      </c>
      <c r="Y49" s="21">
        <f t="shared" si="4"/>
        <v>0</v>
      </c>
      <c r="Z49" s="21">
        <f t="shared" si="5"/>
        <v>0</v>
      </c>
      <c r="AA49" s="21">
        <f t="shared" si="6"/>
        <v>0</v>
      </c>
      <c r="AB49" s="21">
        <f t="shared" si="7"/>
        <v>0</v>
      </c>
      <c r="AC49" s="21">
        <f t="shared" si="8"/>
        <v>0</v>
      </c>
      <c r="AD49" s="21">
        <f t="shared" si="9"/>
        <v>0</v>
      </c>
      <c r="AE49" s="21">
        <f t="shared" si="12"/>
        <v>0</v>
      </c>
      <c r="AI49" s="21"/>
      <c r="AZ49" s="21"/>
      <c r="BA49" s="21"/>
      <c r="BB49" s="21"/>
      <c r="BC49" s="21"/>
      <c r="BD49" s="21"/>
      <c r="BE49" s="21"/>
      <c r="BF49" s="21"/>
      <c r="BG49" s="21"/>
      <c r="BH49" s="21"/>
      <c r="BI49" s="21"/>
      <c r="BJ49" s="21"/>
      <c r="BL49" s="21"/>
      <c r="BM49" s="43"/>
    </row>
    <row r="50" spans="1:65" ht="15.75" x14ac:dyDescent="0.25">
      <c r="A50" s="10">
        <v>33</v>
      </c>
      <c r="B50" s="103" t="s">
        <v>89</v>
      </c>
      <c r="C50" s="104" t="s">
        <v>89</v>
      </c>
      <c r="D50" s="105" t="s">
        <v>89</v>
      </c>
      <c r="E50" s="65"/>
      <c r="F50" s="93"/>
      <c r="G50" s="83"/>
      <c r="H50" s="80"/>
      <c r="I50" s="80"/>
      <c r="J50" s="80"/>
      <c r="K50" s="84"/>
      <c r="L50" s="85"/>
      <c r="M50" s="80"/>
      <c r="N50" s="80"/>
      <c r="O50" s="98"/>
      <c r="P50" s="45">
        <f t="shared" si="10"/>
        <v>0</v>
      </c>
      <c r="Q50" s="46">
        <f t="shared" si="1"/>
        <v>0</v>
      </c>
      <c r="R50" s="71">
        <f t="shared" si="11"/>
        <v>2</v>
      </c>
      <c r="S50" s="5"/>
      <c r="T50" s="5"/>
      <c r="U50" s="5"/>
      <c r="W50" s="21">
        <f t="shared" si="2"/>
        <v>0</v>
      </c>
      <c r="X50" s="21">
        <f t="shared" si="3"/>
        <v>0</v>
      </c>
      <c r="Y50" s="21">
        <f t="shared" si="4"/>
        <v>0</v>
      </c>
      <c r="Z50" s="21">
        <f t="shared" si="5"/>
        <v>0</v>
      </c>
      <c r="AA50" s="21">
        <f t="shared" si="6"/>
        <v>0</v>
      </c>
      <c r="AB50" s="21">
        <f t="shared" si="7"/>
        <v>0</v>
      </c>
      <c r="AC50" s="21">
        <f t="shared" si="8"/>
        <v>0</v>
      </c>
      <c r="AD50" s="21">
        <f t="shared" si="9"/>
        <v>0</v>
      </c>
      <c r="AE50" s="21">
        <f t="shared" si="12"/>
        <v>0</v>
      </c>
      <c r="AI50" s="21"/>
      <c r="AZ50" s="21"/>
      <c r="BA50" s="21"/>
      <c r="BB50" s="21"/>
      <c r="BC50" s="21"/>
      <c r="BD50" s="21"/>
      <c r="BE50" s="21"/>
      <c r="BF50" s="21"/>
      <c r="BG50" s="21"/>
      <c r="BH50" s="21"/>
      <c r="BI50" s="21"/>
      <c r="BJ50" s="21"/>
      <c r="BL50" s="21"/>
      <c r="BM50" s="43"/>
    </row>
    <row r="51" spans="1:65" x14ac:dyDescent="0.25">
      <c r="A51" s="15">
        <v>34</v>
      </c>
      <c r="B51" s="103" t="s">
        <v>90</v>
      </c>
      <c r="C51" s="104" t="s">
        <v>90</v>
      </c>
      <c r="D51" s="105" t="s">
        <v>90</v>
      </c>
      <c r="E51" s="44"/>
      <c r="F51" s="92"/>
      <c r="G51" s="86"/>
      <c r="H51" s="80"/>
      <c r="I51" s="80"/>
      <c r="J51" s="80"/>
      <c r="K51" s="80"/>
      <c r="L51" s="81"/>
      <c r="M51" s="80"/>
      <c r="N51" s="80"/>
      <c r="O51" s="98"/>
      <c r="P51" s="45">
        <f t="shared" si="10"/>
        <v>0</v>
      </c>
      <c r="Q51" s="46">
        <f t="shared" si="1"/>
        <v>0</v>
      </c>
      <c r="R51" s="71">
        <f t="shared" si="11"/>
        <v>2</v>
      </c>
      <c r="W51" s="21">
        <f t="shared" si="2"/>
        <v>0</v>
      </c>
      <c r="X51" s="21">
        <f t="shared" si="3"/>
        <v>0</v>
      </c>
      <c r="Y51" s="21">
        <f t="shared" si="4"/>
        <v>0</v>
      </c>
      <c r="Z51" s="21">
        <f t="shared" si="5"/>
        <v>0</v>
      </c>
      <c r="AA51" s="21">
        <f t="shared" si="6"/>
        <v>0</v>
      </c>
      <c r="AB51" s="21">
        <f t="shared" si="7"/>
        <v>0</v>
      </c>
      <c r="AC51" s="21">
        <f t="shared" si="8"/>
        <v>0</v>
      </c>
      <c r="AD51" s="21">
        <f t="shared" si="9"/>
        <v>0</v>
      </c>
      <c r="AE51" s="21">
        <f t="shared" si="12"/>
        <v>0</v>
      </c>
      <c r="AI51" s="21"/>
      <c r="AZ51" s="21"/>
      <c r="BA51" s="21"/>
      <c r="BB51" s="21"/>
      <c r="BC51" s="21"/>
      <c r="BD51" s="21"/>
      <c r="BE51" s="21"/>
      <c r="BF51" s="21"/>
      <c r="BG51" s="21"/>
      <c r="BH51" s="21"/>
      <c r="BI51" s="21"/>
      <c r="BJ51" s="21"/>
      <c r="BL51" s="21"/>
      <c r="BM51" s="43"/>
    </row>
    <row r="52" spans="1:65" x14ac:dyDescent="0.25">
      <c r="A52" s="15">
        <v>35</v>
      </c>
      <c r="B52" s="103" t="s">
        <v>91</v>
      </c>
      <c r="C52" s="104" t="s">
        <v>91</v>
      </c>
      <c r="D52" s="105" t="s">
        <v>91</v>
      </c>
      <c r="E52" s="44"/>
      <c r="F52" s="92"/>
      <c r="G52" s="86"/>
      <c r="H52" s="80"/>
      <c r="I52" s="80"/>
      <c r="J52" s="80"/>
      <c r="K52" s="80"/>
      <c r="L52" s="81"/>
      <c r="M52" s="80"/>
      <c r="N52" s="80"/>
      <c r="O52" s="98"/>
      <c r="P52" s="45">
        <f t="shared" si="10"/>
        <v>0</v>
      </c>
      <c r="Q52" s="46">
        <f t="shared" si="1"/>
        <v>0</v>
      </c>
      <c r="R52" s="71">
        <f t="shared" si="11"/>
        <v>2</v>
      </c>
      <c r="W52" s="21">
        <f t="shared" si="2"/>
        <v>0</v>
      </c>
      <c r="X52" s="21">
        <f t="shared" si="3"/>
        <v>0</v>
      </c>
      <c r="Y52" s="21">
        <f t="shared" si="4"/>
        <v>0</v>
      </c>
      <c r="Z52" s="21">
        <f t="shared" si="5"/>
        <v>0</v>
      </c>
      <c r="AA52" s="21">
        <f t="shared" si="6"/>
        <v>0</v>
      </c>
      <c r="AB52" s="21">
        <f t="shared" si="7"/>
        <v>0</v>
      </c>
      <c r="AC52" s="21">
        <f t="shared" si="8"/>
        <v>0</v>
      </c>
      <c r="AD52" s="21">
        <f t="shared" si="9"/>
        <v>0</v>
      </c>
      <c r="AE52" s="21">
        <f t="shared" si="12"/>
        <v>0</v>
      </c>
      <c r="AI52" s="21"/>
      <c r="AZ52" s="21"/>
      <c r="BA52" s="21"/>
      <c r="BB52" s="21"/>
      <c r="BC52" s="21"/>
      <c r="BD52" s="21"/>
      <c r="BE52" s="21"/>
      <c r="BF52" s="21"/>
      <c r="BG52" s="21"/>
      <c r="BH52" s="21"/>
      <c r="BI52" s="21"/>
      <c r="BJ52" s="21"/>
      <c r="BL52" s="21"/>
      <c r="BM52" s="43"/>
    </row>
    <row r="53" spans="1:65" x14ac:dyDescent="0.25">
      <c r="A53" s="15">
        <v>36</v>
      </c>
      <c r="B53" s="103" t="s">
        <v>92</v>
      </c>
      <c r="C53" s="104" t="s">
        <v>92</v>
      </c>
      <c r="D53" s="105" t="s">
        <v>92</v>
      </c>
      <c r="E53" s="44"/>
      <c r="F53" s="92"/>
      <c r="G53" s="86"/>
      <c r="H53" s="80"/>
      <c r="I53" s="80"/>
      <c r="J53" s="80"/>
      <c r="K53" s="80"/>
      <c r="L53" s="81"/>
      <c r="M53" s="80"/>
      <c r="N53" s="80"/>
      <c r="O53" s="98"/>
      <c r="P53" s="45">
        <f t="shared" si="10"/>
        <v>0</v>
      </c>
      <c r="Q53" s="46">
        <f t="shared" si="1"/>
        <v>0</v>
      </c>
      <c r="R53" s="71">
        <f t="shared" si="11"/>
        <v>2</v>
      </c>
      <c r="W53" s="21">
        <f t="shared" si="2"/>
        <v>0</v>
      </c>
      <c r="X53" s="21">
        <f t="shared" si="3"/>
        <v>0</v>
      </c>
      <c r="Y53" s="21">
        <f t="shared" si="4"/>
        <v>0</v>
      </c>
      <c r="Z53" s="21">
        <f t="shared" si="5"/>
        <v>0</v>
      </c>
      <c r="AA53" s="21">
        <f t="shared" si="6"/>
        <v>0</v>
      </c>
      <c r="AB53" s="21">
        <f t="shared" si="7"/>
        <v>0</v>
      </c>
      <c r="AC53" s="21">
        <f t="shared" si="8"/>
        <v>0</v>
      </c>
      <c r="AD53" s="21">
        <f t="shared" si="9"/>
        <v>0</v>
      </c>
      <c r="AE53" s="21">
        <f t="shared" si="12"/>
        <v>0</v>
      </c>
      <c r="AI53" s="21"/>
      <c r="AZ53" s="21"/>
      <c r="BA53" s="21"/>
      <c r="BB53" s="21"/>
      <c r="BC53" s="21"/>
      <c r="BD53" s="21"/>
      <c r="BE53" s="21"/>
      <c r="BF53" s="21"/>
      <c r="BG53" s="21"/>
      <c r="BH53" s="21"/>
      <c r="BI53" s="21"/>
      <c r="BJ53" s="21"/>
      <c r="BL53" s="21"/>
      <c r="BM53" s="43"/>
    </row>
    <row r="54" spans="1:65" x14ac:dyDescent="0.25">
      <c r="A54" s="15">
        <v>37</v>
      </c>
      <c r="B54" s="103" t="s">
        <v>93</v>
      </c>
      <c r="C54" s="104" t="s">
        <v>93</v>
      </c>
      <c r="D54" s="105" t="s">
        <v>93</v>
      </c>
      <c r="E54" s="44"/>
      <c r="F54" s="92"/>
      <c r="G54" s="86"/>
      <c r="H54" s="80"/>
      <c r="I54" s="80"/>
      <c r="J54" s="80"/>
      <c r="K54" s="80"/>
      <c r="L54" s="81"/>
      <c r="M54" s="80"/>
      <c r="N54" s="80"/>
      <c r="O54" s="98"/>
      <c r="P54" s="45">
        <f t="shared" si="10"/>
        <v>0</v>
      </c>
      <c r="Q54" s="46">
        <f t="shared" si="1"/>
        <v>0</v>
      </c>
      <c r="R54" s="71">
        <f t="shared" si="11"/>
        <v>2</v>
      </c>
      <c r="W54" s="21">
        <f t="shared" si="2"/>
        <v>0</v>
      </c>
      <c r="X54" s="21">
        <f t="shared" si="3"/>
        <v>0</v>
      </c>
      <c r="Y54" s="21">
        <f t="shared" si="4"/>
        <v>0</v>
      </c>
      <c r="Z54" s="21">
        <f t="shared" si="5"/>
        <v>0</v>
      </c>
      <c r="AA54" s="21">
        <f t="shared" si="6"/>
        <v>0</v>
      </c>
      <c r="AB54" s="21">
        <f t="shared" si="7"/>
        <v>0</v>
      </c>
      <c r="AC54" s="21">
        <f t="shared" si="8"/>
        <v>0</v>
      </c>
      <c r="AD54" s="21">
        <f t="shared" si="9"/>
        <v>0</v>
      </c>
      <c r="AE54" s="21">
        <f t="shared" si="12"/>
        <v>0</v>
      </c>
      <c r="AI54" s="21"/>
      <c r="AZ54" s="21"/>
      <c r="BA54" s="21"/>
      <c r="BB54" s="21"/>
      <c r="BC54" s="21"/>
      <c r="BD54" s="21"/>
      <c r="BE54" s="21"/>
      <c r="BF54" s="21"/>
      <c r="BG54" s="21"/>
      <c r="BH54" s="21"/>
      <c r="BI54" s="21"/>
      <c r="BJ54" s="21"/>
      <c r="BL54" s="21"/>
      <c r="BM54" s="43"/>
    </row>
    <row r="55" spans="1:65" x14ac:dyDescent="0.25">
      <c r="A55" s="15">
        <v>38</v>
      </c>
      <c r="B55" s="103" t="s">
        <v>94</v>
      </c>
      <c r="C55" s="104" t="s">
        <v>94</v>
      </c>
      <c r="D55" s="105" t="s">
        <v>94</v>
      </c>
      <c r="E55" s="44"/>
      <c r="F55" s="92"/>
      <c r="G55" s="86"/>
      <c r="H55" s="80"/>
      <c r="I55" s="80"/>
      <c r="J55" s="80"/>
      <c r="K55" s="80"/>
      <c r="L55" s="81"/>
      <c r="M55" s="80"/>
      <c r="N55" s="80"/>
      <c r="O55" s="98"/>
      <c r="P55" s="45">
        <f t="shared" si="10"/>
        <v>0</v>
      </c>
      <c r="Q55" s="46">
        <f t="shared" si="1"/>
        <v>0</v>
      </c>
      <c r="R55" s="71">
        <f t="shared" si="11"/>
        <v>2</v>
      </c>
      <c r="W55" s="21">
        <f t="shared" si="2"/>
        <v>0</v>
      </c>
      <c r="X55" s="21">
        <f t="shared" si="3"/>
        <v>0</v>
      </c>
      <c r="Y55" s="21">
        <f t="shared" si="4"/>
        <v>0</v>
      </c>
      <c r="Z55" s="21">
        <f t="shared" si="5"/>
        <v>0</v>
      </c>
      <c r="AA55" s="21">
        <f t="shared" si="6"/>
        <v>0</v>
      </c>
      <c r="AB55" s="21">
        <f t="shared" si="7"/>
        <v>0</v>
      </c>
      <c r="AC55" s="21">
        <f t="shared" si="8"/>
        <v>0</v>
      </c>
      <c r="AD55" s="21">
        <f t="shared" si="9"/>
        <v>0</v>
      </c>
      <c r="AE55" s="21">
        <f t="shared" si="12"/>
        <v>0</v>
      </c>
      <c r="AI55" s="21"/>
      <c r="AZ55" s="21"/>
      <c r="BA55" s="21"/>
      <c r="BB55" s="21"/>
      <c r="BC55" s="21"/>
      <c r="BD55" s="21"/>
      <c r="BE55" s="21"/>
      <c r="BF55" s="21"/>
      <c r="BG55" s="21"/>
      <c r="BH55" s="21"/>
      <c r="BI55" s="21"/>
      <c r="BJ55" s="21"/>
      <c r="BL55" s="21"/>
      <c r="BM55" s="43"/>
    </row>
    <row r="56" spans="1:65" x14ac:dyDescent="0.25">
      <c r="A56" s="15">
        <v>39</v>
      </c>
      <c r="B56" s="103" t="s">
        <v>95</v>
      </c>
      <c r="C56" s="104" t="s">
        <v>95</v>
      </c>
      <c r="D56" s="105" t="s">
        <v>95</v>
      </c>
      <c r="E56" s="44"/>
      <c r="F56" s="92"/>
      <c r="G56" s="86"/>
      <c r="H56" s="80"/>
      <c r="I56" s="80"/>
      <c r="J56" s="80"/>
      <c r="K56" s="80"/>
      <c r="L56" s="81"/>
      <c r="M56" s="80"/>
      <c r="N56" s="80"/>
      <c r="O56" s="98"/>
      <c r="P56" s="45">
        <f t="shared" si="10"/>
        <v>0</v>
      </c>
      <c r="Q56" s="46">
        <f t="shared" si="1"/>
        <v>0</v>
      </c>
      <c r="R56" s="71">
        <f t="shared" si="11"/>
        <v>2</v>
      </c>
      <c r="W56" s="21">
        <f t="shared" si="2"/>
        <v>0</v>
      </c>
      <c r="X56" s="21">
        <f t="shared" si="3"/>
        <v>0</v>
      </c>
      <c r="Y56" s="21">
        <f t="shared" si="4"/>
        <v>0</v>
      </c>
      <c r="Z56" s="21">
        <f t="shared" si="5"/>
        <v>0</v>
      </c>
      <c r="AA56" s="21">
        <f t="shared" si="6"/>
        <v>0</v>
      </c>
      <c r="AB56" s="21">
        <f t="shared" si="7"/>
        <v>0</v>
      </c>
      <c r="AC56" s="21">
        <f t="shared" si="8"/>
        <v>0</v>
      </c>
      <c r="AD56" s="21">
        <f t="shared" si="9"/>
        <v>0</v>
      </c>
      <c r="AE56" s="21">
        <f t="shared" si="12"/>
        <v>0</v>
      </c>
      <c r="AI56" s="21"/>
      <c r="AZ56" s="21"/>
      <c r="BA56" s="21"/>
      <c r="BB56" s="21"/>
      <c r="BC56" s="21"/>
      <c r="BD56" s="21"/>
      <c r="BE56" s="21"/>
      <c r="BF56" s="21"/>
      <c r="BG56" s="21"/>
      <c r="BH56" s="21"/>
      <c r="BI56" s="21"/>
      <c r="BJ56" s="21"/>
      <c r="BL56" s="21"/>
      <c r="BM56" s="43"/>
    </row>
    <row r="57" spans="1:65" x14ac:dyDescent="0.25">
      <c r="A57" s="15">
        <v>40</v>
      </c>
      <c r="B57" s="103" t="s">
        <v>96</v>
      </c>
      <c r="C57" s="104" t="s">
        <v>96</v>
      </c>
      <c r="D57" s="105" t="s">
        <v>96</v>
      </c>
      <c r="E57" s="44"/>
      <c r="F57" s="92"/>
      <c r="G57" s="86"/>
      <c r="H57" s="80"/>
      <c r="I57" s="80"/>
      <c r="J57" s="80"/>
      <c r="K57" s="80"/>
      <c r="L57" s="81"/>
      <c r="M57" s="80"/>
      <c r="N57" s="80"/>
      <c r="O57" s="98"/>
      <c r="P57" s="45">
        <f t="shared" si="10"/>
        <v>0</v>
      </c>
      <c r="Q57" s="46">
        <f t="shared" si="1"/>
        <v>0</v>
      </c>
      <c r="R57" s="71">
        <f t="shared" si="11"/>
        <v>2</v>
      </c>
      <c r="W57" s="21">
        <f t="shared" si="2"/>
        <v>0</v>
      </c>
      <c r="X57" s="21">
        <f t="shared" si="3"/>
        <v>0</v>
      </c>
      <c r="Y57" s="21">
        <f t="shared" si="4"/>
        <v>0</v>
      </c>
      <c r="Z57" s="21">
        <f t="shared" si="5"/>
        <v>0</v>
      </c>
      <c r="AA57" s="21">
        <f t="shared" si="6"/>
        <v>0</v>
      </c>
      <c r="AB57" s="21">
        <f t="shared" si="7"/>
        <v>0</v>
      </c>
      <c r="AC57" s="21">
        <f t="shared" si="8"/>
        <v>0</v>
      </c>
      <c r="AD57" s="21">
        <f t="shared" si="9"/>
        <v>0</v>
      </c>
      <c r="AE57" s="21">
        <f t="shared" si="12"/>
        <v>0</v>
      </c>
      <c r="AI57" s="21"/>
      <c r="AZ57" s="21"/>
      <c r="BA57" s="21"/>
      <c r="BB57" s="21"/>
      <c r="BC57" s="21"/>
      <c r="BD57" s="21"/>
      <c r="BE57" s="21"/>
      <c r="BF57" s="21"/>
      <c r="BG57" s="21"/>
      <c r="BH57" s="21"/>
      <c r="BI57" s="21"/>
      <c r="BJ57" s="21"/>
      <c r="BL57" s="21"/>
      <c r="BM57" s="43"/>
    </row>
    <row r="58" spans="1:65" x14ac:dyDescent="0.25">
      <c r="A58" s="15">
        <v>41</v>
      </c>
      <c r="B58" s="103"/>
      <c r="C58" s="104"/>
      <c r="D58" s="105"/>
      <c r="E58" s="44"/>
      <c r="F58" s="92"/>
      <c r="G58" s="86"/>
      <c r="H58" s="80"/>
      <c r="I58" s="80"/>
      <c r="J58" s="80"/>
      <c r="K58" s="80"/>
      <c r="L58" s="81"/>
      <c r="M58" s="80"/>
      <c r="N58" s="80"/>
      <c r="O58" s="98"/>
      <c r="P58" s="45">
        <f t="shared" si="10"/>
        <v>0</v>
      </c>
      <c r="Q58" s="46">
        <f t="shared" si="1"/>
        <v>0</v>
      </c>
      <c r="R58" s="71">
        <f t="shared" si="11"/>
        <v>2</v>
      </c>
      <c r="W58" s="21">
        <f t="shared" si="2"/>
        <v>0</v>
      </c>
      <c r="X58" s="21">
        <f t="shared" si="3"/>
        <v>0</v>
      </c>
      <c r="Y58" s="21">
        <f t="shared" si="4"/>
        <v>0</v>
      </c>
      <c r="Z58" s="21">
        <f t="shared" si="5"/>
        <v>0</v>
      </c>
      <c r="AA58" s="21">
        <f t="shared" si="6"/>
        <v>0</v>
      </c>
      <c r="AB58" s="21">
        <f t="shared" si="7"/>
        <v>0</v>
      </c>
      <c r="AC58" s="21">
        <f t="shared" si="8"/>
        <v>0</v>
      </c>
      <c r="AD58" s="21">
        <f t="shared" si="9"/>
        <v>0</v>
      </c>
      <c r="AE58" s="21">
        <f t="shared" si="12"/>
        <v>0</v>
      </c>
      <c r="AI58" s="21"/>
      <c r="AZ58" s="21"/>
      <c r="BA58" s="21"/>
      <c r="BB58" s="21"/>
      <c r="BC58" s="21"/>
      <c r="BD58" s="21"/>
      <c r="BE58" s="21"/>
      <c r="BF58" s="21"/>
      <c r="BG58" s="21"/>
      <c r="BH58" s="21"/>
      <c r="BI58" s="21"/>
      <c r="BJ58" s="21"/>
      <c r="BL58" s="21"/>
      <c r="BM58" s="43"/>
    </row>
    <row r="59" spans="1:65" x14ac:dyDescent="0.25">
      <c r="A59" s="15">
        <v>42</v>
      </c>
      <c r="B59" s="103"/>
      <c r="C59" s="104"/>
      <c r="D59" s="105"/>
      <c r="E59" s="44"/>
      <c r="F59" s="92"/>
      <c r="G59" s="86"/>
      <c r="H59" s="80"/>
      <c r="I59" s="80"/>
      <c r="J59" s="80"/>
      <c r="K59" s="80"/>
      <c r="L59" s="81"/>
      <c r="M59" s="80"/>
      <c r="N59" s="80"/>
      <c r="O59" s="98"/>
      <c r="P59" s="45">
        <f t="shared" si="10"/>
        <v>0</v>
      </c>
      <c r="Q59" s="46">
        <f t="shared" si="1"/>
        <v>0</v>
      </c>
      <c r="R59" s="71">
        <f t="shared" si="11"/>
        <v>2</v>
      </c>
      <c r="W59" s="21">
        <f t="shared" si="2"/>
        <v>0</v>
      </c>
      <c r="X59" s="21">
        <f t="shared" si="3"/>
        <v>0</v>
      </c>
      <c r="Y59" s="21">
        <f t="shared" si="4"/>
        <v>0</v>
      </c>
      <c r="Z59" s="21">
        <f t="shared" si="5"/>
        <v>0</v>
      </c>
      <c r="AA59" s="21">
        <f t="shared" si="6"/>
        <v>0</v>
      </c>
      <c r="AB59" s="21">
        <f t="shared" si="7"/>
        <v>0</v>
      </c>
      <c r="AC59" s="21">
        <f t="shared" si="8"/>
        <v>0</v>
      </c>
      <c r="AD59" s="21">
        <f t="shared" si="9"/>
        <v>0</v>
      </c>
      <c r="AE59" s="21">
        <f t="shared" si="12"/>
        <v>0</v>
      </c>
      <c r="AI59" s="21"/>
      <c r="AZ59" s="21"/>
      <c r="BA59" s="21"/>
      <c r="BB59" s="21"/>
      <c r="BC59" s="21"/>
      <c r="BD59" s="21"/>
      <c r="BE59" s="21"/>
      <c r="BF59" s="21"/>
      <c r="BG59" s="21"/>
      <c r="BH59" s="21"/>
      <c r="BI59" s="21"/>
      <c r="BJ59" s="21"/>
      <c r="BL59" s="21"/>
      <c r="BM59" s="43"/>
    </row>
    <row r="60" spans="1:65" x14ac:dyDescent="0.25">
      <c r="A60" s="15">
        <v>43</v>
      </c>
      <c r="B60" s="103"/>
      <c r="C60" s="104"/>
      <c r="D60" s="105"/>
      <c r="E60" s="44"/>
      <c r="F60" s="92"/>
      <c r="G60" s="86"/>
      <c r="H60" s="80"/>
      <c r="I60" s="80"/>
      <c r="J60" s="80"/>
      <c r="K60" s="80"/>
      <c r="L60" s="81"/>
      <c r="M60" s="80"/>
      <c r="N60" s="80"/>
      <c r="O60" s="98"/>
      <c r="P60" s="45">
        <f t="shared" si="10"/>
        <v>0</v>
      </c>
      <c r="Q60" s="46">
        <f t="shared" si="1"/>
        <v>0</v>
      </c>
      <c r="R60" s="71">
        <f t="shared" si="11"/>
        <v>2</v>
      </c>
      <c r="W60" s="21">
        <f t="shared" si="2"/>
        <v>0</v>
      </c>
      <c r="X60" s="21">
        <f t="shared" si="3"/>
        <v>0</v>
      </c>
      <c r="Y60" s="21">
        <f t="shared" si="4"/>
        <v>0</v>
      </c>
      <c r="Z60" s="21">
        <f t="shared" si="5"/>
        <v>0</v>
      </c>
      <c r="AA60" s="21">
        <f t="shared" si="6"/>
        <v>0</v>
      </c>
      <c r="AB60" s="21">
        <f t="shared" si="7"/>
        <v>0</v>
      </c>
      <c r="AC60" s="21">
        <f t="shared" si="8"/>
        <v>0</v>
      </c>
      <c r="AD60" s="21">
        <f t="shared" si="9"/>
        <v>0</v>
      </c>
      <c r="AE60" s="21">
        <f t="shared" si="12"/>
        <v>0</v>
      </c>
      <c r="AI60" s="21"/>
      <c r="AZ60" s="21"/>
      <c r="BA60" s="21"/>
      <c r="BB60" s="21"/>
      <c r="BC60" s="21"/>
      <c r="BD60" s="21"/>
      <c r="BE60" s="21"/>
      <c r="BF60" s="21"/>
      <c r="BG60" s="21"/>
      <c r="BH60" s="21"/>
      <c r="BI60" s="21"/>
      <c r="BJ60" s="21"/>
      <c r="BL60" s="21"/>
      <c r="BM60" s="43"/>
    </row>
    <row r="61" spans="1:65" x14ac:dyDescent="0.25">
      <c r="A61" s="15">
        <v>44</v>
      </c>
      <c r="B61" s="103"/>
      <c r="C61" s="104"/>
      <c r="D61" s="105"/>
      <c r="E61" s="44"/>
      <c r="F61" s="92"/>
      <c r="G61" s="86"/>
      <c r="H61" s="80"/>
      <c r="I61" s="80"/>
      <c r="J61" s="80"/>
      <c r="K61" s="80"/>
      <c r="L61" s="81"/>
      <c r="M61" s="80"/>
      <c r="N61" s="80"/>
      <c r="O61" s="98"/>
      <c r="P61" s="45">
        <f t="shared" si="10"/>
        <v>0</v>
      </c>
      <c r="Q61" s="46">
        <f t="shared" si="1"/>
        <v>0</v>
      </c>
      <c r="R61" s="71">
        <f t="shared" si="11"/>
        <v>2</v>
      </c>
      <c r="W61" s="21">
        <f t="shared" si="2"/>
        <v>0</v>
      </c>
      <c r="X61" s="21">
        <f t="shared" si="3"/>
        <v>0</v>
      </c>
      <c r="Y61" s="21">
        <f t="shared" si="4"/>
        <v>0</v>
      </c>
      <c r="Z61" s="21">
        <f t="shared" si="5"/>
        <v>0</v>
      </c>
      <c r="AA61" s="21">
        <f t="shared" si="6"/>
        <v>0</v>
      </c>
      <c r="AB61" s="21">
        <f t="shared" si="7"/>
        <v>0</v>
      </c>
      <c r="AC61" s="21">
        <f t="shared" si="8"/>
        <v>0</v>
      </c>
      <c r="AD61" s="21">
        <f t="shared" si="9"/>
        <v>0</v>
      </c>
      <c r="AE61" s="21">
        <f t="shared" si="12"/>
        <v>0</v>
      </c>
      <c r="AI61" s="21"/>
      <c r="AZ61" s="21"/>
      <c r="BA61" s="21"/>
      <c r="BB61" s="21"/>
      <c r="BC61" s="21"/>
      <c r="BD61" s="21"/>
      <c r="BE61" s="21"/>
      <c r="BF61" s="21"/>
      <c r="BG61" s="21"/>
      <c r="BH61" s="21"/>
      <c r="BI61" s="21"/>
      <c r="BJ61" s="21"/>
      <c r="BL61" s="21"/>
      <c r="BM61" s="43"/>
    </row>
    <row r="62" spans="1:65" x14ac:dyDescent="0.25">
      <c r="A62" s="15">
        <v>45</v>
      </c>
      <c r="B62" s="103"/>
      <c r="C62" s="104"/>
      <c r="D62" s="105"/>
      <c r="E62" s="44"/>
      <c r="F62" s="92"/>
      <c r="G62" s="86"/>
      <c r="H62" s="80"/>
      <c r="I62" s="80"/>
      <c r="J62" s="80"/>
      <c r="K62" s="80"/>
      <c r="L62" s="81"/>
      <c r="M62" s="80"/>
      <c r="N62" s="80"/>
      <c r="O62" s="98"/>
      <c r="P62" s="45">
        <f t="shared" si="10"/>
        <v>0</v>
      </c>
      <c r="Q62" s="46">
        <f t="shared" si="1"/>
        <v>0</v>
      </c>
      <c r="R62" s="71">
        <f t="shared" si="11"/>
        <v>2</v>
      </c>
      <c r="W62" s="21">
        <f t="shared" si="2"/>
        <v>0</v>
      </c>
      <c r="X62" s="21">
        <f t="shared" si="3"/>
        <v>0</v>
      </c>
      <c r="Y62" s="21">
        <f t="shared" si="4"/>
        <v>0</v>
      </c>
      <c r="Z62" s="21">
        <f t="shared" si="5"/>
        <v>0</v>
      </c>
      <c r="AA62" s="21">
        <f t="shared" si="6"/>
        <v>0</v>
      </c>
      <c r="AB62" s="21">
        <f t="shared" si="7"/>
        <v>0</v>
      </c>
      <c r="AC62" s="21">
        <f t="shared" si="8"/>
        <v>0</v>
      </c>
      <c r="AD62" s="21">
        <f t="shared" si="9"/>
        <v>0</v>
      </c>
      <c r="AE62" s="21">
        <f t="shared" si="12"/>
        <v>0</v>
      </c>
      <c r="AI62" s="21"/>
      <c r="AZ62" s="21"/>
      <c r="BA62" s="21"/>
      <c r="BB62" s="21"/>
      <c r="BC62" s="21"/>
      <c r="BD62" s="21"/>
      <c r="BE62" s="21"/>
      <c r="BF62" s="21"/>
      <c r="BG62" s="21"/>
      <c r="BH62" s="21"/>
      <c r="BI62" s="21"/>
      <c r="BJ62" s="21"/>
      <c r="BL62" s="21"/>
      <c r="BM62" s="43"/>
    </row>
    <row r="63" spans="1:65" ht="15.75" thickBot="1" x14ac:dyDescent="0.3">
      <c r="A63" s="4">
        <v>46</v>
      </c>
      <c r="B63" s="103"/>
      <c r="C63" s="104"/>
      <c r="D63" s="105"/>
      <c r="E63" s="44"/>
      <c r="F63" s="94"/>
      <c r="G63" s="86"/>
      <c r="H63" s="80"/>
      <c r="I63" s="80"/>
      <c r="J63" s="80"/>
      <c r="K63" s="80"/>
      <c r="L63" s="81"/>
      <c r="M63" s="80"/>
      <c r="N63" s="80"/>
      <c r="O63" s="98"/>
      <c r="P63" s="45">
        <f t="shared" si="10"/>
        <v>0</v>
      </c>
      <c r="Q63" s="46">
        <f t="shared" si="1"/>
        <v>0</v>
      </c>
      <c r="R63" s="71">
        <f t="shared" si="11"/>
        <v>2</v>
      </c>
      <c r="W63" s="42">
        <f t="shared" si="2"/>
        <v>0</v>
      </c>
      <c r="X63" s="42">
        <f t="shared" si="3"/>
        <v>0</v>
      </c>
      <c r="Y63" s="42">
        <f t="shared" si="4"/>
        <v>0</v>
      </c>
      <c r="Z63" s="42">
        <f t="shared" si="5"/>
        <v>0</v>
      </c>
      <c r="AA63" s="42">
        <f t="shared" si="6"/>
        <v>0</v>
      </c>
      <c r="AB63" s="21">
        <f t="shared" si="7"/>
        <v>0</v>
      </c>
      <c r="AC63" s="42">
        <f t="shared" si="8"/>
        <v>0</v>
      </c>
      <c r="AD63" s="42">
        <f t="shared" si="9"/>
        <v>0</v>
      </c>
      <c r="AE63" s="21">
        <f t="shared" si="12"/>
        <v>0</v>
      </c>
      <c r="AF63" s="42"/>
      <c r="AG63" s="42"/>
      <c r="AH63" s="42"/>
      <c r="AI63" s="21"/>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L63" s="21"/>
      <c r="BM63" s="43"/>
    </row>
    <row r="64" spans="1:65" x14ac:dyDescent="0.25">
      <c r="H64" s="73"/>
    </row>
    <row r="67" spans="2:10" x14ac:dyDescent="0.25">
      <c r="B67" s="11" t="s">
        <v>37</v>
      </c>
      <c r="C67" s="11"/>
      <c r="D67" s="11"/>
      <c r="E67" s="11"/>
      <c r="F67" s="95"/>
      <c r="G67" s="11"/>
      <c r="H67" s="11"/>
      <c r="I67" s="11"/>
      <c r="J67" s="11"/>
    </row>
    <row r="68" spans="2:10" x14ac:dyDescent="0.25">
      <c r="B68" s="12" t="s">
        <v>8</v>
      </c>
      <c r="C68" s="11" t="s">
        <v>52</v>
      </c>
      <c r="D68" s="11"/>
      <c r="E68" s="11"/>
      <c r="F68" s="95"/>
      <c r="G68" s="11"/>
      <c r="H68" s="11"/>
      <c r="I68" s="11"/>
      <c r="J68" s="11"/>
    </row>
    <row r="69" spans="2:10" x14ac:dyDescent="0.25">
      <c r="B69" s="13" t="s">
        <v>53</v>
      </c>
      <c r="C69" s="11" t="s">
        <v>54</v>
      </c>
      <c r="D69" s="11"/>
      <c r="E69" s="11"/>
      <c r="F69" s="95"/>
      <c r="G69" s="11"/>
      <c r="H69" s="11"/>
      <c r="I69" s="11"/>
      <c r="J69" s="11"/>
    </row>
    <row r="70" spans="2:10" x14ac:dyDescent="0.25">
      <c r="B70" s="13"/>
      <c r="C70" s="11"/>
      <c r="D70" s="11"/>
      <c r="E70" s="11"/>
      <c r="F70" s="95"/>
      <c r="G70" s="11"/>
      <c r="H70" s="11"/>
      <c r="I70" s="11"/>
      <c r="J70" s="11"/>
    </row>
    <row r="71" spans="2:10" x14ac:dyDescent="0.25">
      <c r="B71" s="69">
        <v>12</v>
      </c>
      <c r="C71" s="33" t="s">
        <v>49</v>
      </c>
      <c r="D71" s="70"/>
      <c r="E71" s="70"/>
      <c r="F71" s="77"/>
      <c r="G71" s="70"/>
      <c r="H71" s="11"/>
      <c r="I71" s="11"/>
      <c r="J71" s="11"/>
    </row>
    <row r="72" spans="2:10" x14ac:dyDescent="0.25">
      <c r="B72" s="44">
        <f>B71*0.6</f>
        <v>7.1999999999999993</v>
      </c>
      <c r="C72" s="4" t="s">
        <v>50</v>
      </c>
      <c r="D72" s="5"/>
      <c r="E72" s="5"/>
      <c r="F72" s="68"/>
      <c r="G72" s="5"/>
      <c r="H72" s="11"/>
      <c r="I72" s="11"/>
      <c r="J72" s="11"/>
    </row>
    <row r="73" spans="2:10" x14ac:dyDescent="0.25">
      <c r="B73" s="11"/>
      <c r="C73" s="11"/>
      <c r="D73" s="11"/>
      <c r="E73" s="11"/>
      <c r="F73" s="95"/>
      <c r="G73" s="11"/>
      <c r="H73" s="11"/>
      <c r="I73" s="11"/>
      <c r="J73" s="11"/>
    </row>
    <row r="74" spans="2:10" x14ac:dyDescent="0.25">
      <c r="B74" s="11"/>
      <c r="C74" s="11"/>
      <c r="D74" s="11"/>
      <c r="E74" s="11"/>
      <c r="F74" s="95"/>
      <c r="G74" s="11"/>
      <c r="H74" s="11"/>
      <c r="I74" s="11"/>
      <c r="J74" s="11"/>
    </row>
    <row r="75" spans="2:10" x14ac:dyDescent="0.25">
      <c r="B75" s="11"/>
      <c r="C75" s="11"/>
      <c r="D75" s="11"/>
      <c r="E75" s="11"/>
      <c r="F75" s="95"/>
      <c r="G75" s="11"/>
      <c r="H75" s="11"/>
      <c r="I75" s="11"/>
      <c r="J75" s="11"/>
    </row>
    <row r="76" spans="2:10" x14ac:dyDescent="0.25">
      <c r="B76" s="11"/>
      <c r="C76" s="11"/>
      <c r="D76" s="11"/>
      <c r="E76" s="11"/>
      <c r="F76" s="95"/>
      <c r="G76" s="11"/>
      <c r="H76" s="11"/>
      <c r="I76" s="11"/>
      <c r="J76" s="11"/>
    </row>
    <row r="77" spans="2:10" x14ac:dyDescent="0.25">
      <c r="B77" s="11"/>
      <c r="C77" s="11"/>
      <c r="D77" s="11"/>
      <c r="E77" s="11"/>
      <c r="F77" s="95"/>
      <c r="G77" s="11"/>
      <c r="H77" s="11"/>
      <c r="I77" s="11"/>
      <c r="J77" s="11"/>
    </row>
    <row r="78" spans="2:10" x14ac:dyDescent="0.25">
      <c r="B78" s="11"/>
      <c r="C78" s="11"/>
      <c r="D78" s="11"/>
      <c r="E78" s="11"/>
      <c r="F78" s="95"/>
      <c r="G78" s="11"/>
      <c r="H78" s="11"/>
      <c r="I78" s="11"/>
      <c r="J78" s="11"/>
    </row>
    <row r="79" spans="2:10" x14ac:dyDescent="0.25">
      <c r="B79" s="11"/>
      <c r="C79" s="11"/>
      <c r="D79" s="11"/>
      <c r="E79" s="11"/>
      <c r="F79" s="95"/>
      <c r="G79" s="11"/>
      <c r="H79" s="11"/>
      <c r="I79" s="11"/>
      <c r="J79" s="11"/>
    </row>
  </sheetData>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J5:AK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R18:R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$BZ$24:$BZ$30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opLeftCell="A89" workbookViewId="0">
      <selection activeCell="H97" sqref="H97"/>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8.710937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8" t="s">
        <v>109</v>
      </c>
      <c r="C1" s="138"/>
      <c r="D1" s="138"/>
      <c r="E1" s="138"/>
      <c r="F1" s="138"/>
      <c r="G1" s="138"/>
      <c r="H1" s="19" t="s">
        <v>40</v>
      </c>
      <c r="I1" s="19"/>
    </row>
    <row r="2" spans="2:9" ht="15.75" x14ac:dyDescent="0.25">
      <c r="B2" s="139"/>
      <c r="C2" s="139"/>
      <c r="D2" s="139"/>
      <c r="E2" s="139"/>
      <c r="F2" s="139"/>
      <c r="G2" s="139"/>
      <c r="H2" s="19"/>
      <c r="I2" s="19"/>
    </row>
    <row r="3" spans="2:9" ht="15.75" x14ac:dyDescent="0.25">
      <c r="B3" s="144"/>
      <c r="C3" s="145"/>
      <c r="D3" s="145"/>
      <c r="E3" s="145"/>
      <c r="F3" s="145"/>
      <c r="G3" s="145"/>
      <c r="H3" s="145"/>
      <c r="I3" s="145"/>
    </row>
    <row r="4" spans="2:9" ht="15.75" x14ac:dyDescent="0.25">
      <c r="B4" s="146" t="str">
        <f>"ESTABLECIMIENTO: "&amp;Evamat!C11</f>
        <v>ESTABLECIMIENTO: ESCUELA LAS CAMELIAS</v>
      </c>
      <c r="C4" s="146"/>
      <c r="D4" s="146"/>
      <c r="E4" s="146"/>
      <c r="F4" s="146"/>
      <c r="G4" s="146"/>
      <c r="H4" s="6"/>
      <c r="I4" s="30"/>
    </row>
    <row r="5" spans="2:9" ht="15.75" x14ac:dyDescent="0.25">
      <c r="B5" s="146" t="str">
        <f>"CURSO: 4º Letra "&amp;Evamat!C13</f>
        <v xml:space="preserve">CURSO: 4º Letra </v>
      </c>
      <c r="C5" s="146"/>
      <c r="D5" s="146"/>
      <c r="E5" s="146"/>
      <c r="F5" s="146"/>
      <c r="G5" s="146"/>
    </row>
    <row r="6" spans="2:9" x14ac:dyDescent="0.25">
      <c r="B6" s="143" t="str">
        <f xml:space="preserve"> "PROFESOR(A) JEFE: "&amp;Evamat!C12</f>
        <v xml:space="preserve">PROFESOR(A) JEFE: </v>
      </c>
      <c r="C6" s="143"/>
      <c r="D6" s="143"/>
      <c r="E6" s="143"/>
      <c r="F6" s="143"/>
      <c r="G6" s="143"/>
    </row>
    <row r="7" spans="2:9" x14ac:dyDescent="0.25">
      <c r="B7" s="7"/>
      <c r="C7" s="7"/>
      <c r="D7" s="7"/>
      <c r="E7" s="7"/>
      <c r="F7" s="7"/>
      <c r="G7" s="7"/>
    </row>
    <row r="8" spans="2:9" ht="15.75" x14ac:dyDescent="0.25">
      <c r="B8" s="140" t="s">
        <v>25</v>
      </c>
      <c r="C8" s="140"/>
      <c r="D8" s="140"/>
      <c r="E8" s="140"/>
      <c r="F8" s="140"/>
      <c r="G8" s="140"/>
      <c r="H8" s="140"/>
    </row>
    <row r="9" spans="2:9" ht="54.75" customHeight="1" x14ac:dyDescent="0.25">
      <c r="B9" s="141"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40 alumnos. Mientras mayor es el número de alumnos presentes, más representativos son los datos</v>
      </c>
      <c r="C9" s="141"/>
      <c r="D9" s="141"/>
      <c r="E9" s="141"/>
      <c r="F9" s="141"/>
      <c r="G9" s="141"/>
      <c r="H9" s="16"/>
      <c r="I9" s="29"/>
    </row>
    <row r="10" spans="2:9" x14ac:dyDescent="0.25">
      <c r="B10" s="142" t="s">
        <v>26</v>
      </c>
      <c r="C10" s="142"/>
      <c r="D10" s="142"/>
      <c r="E10" s="142"/>
      <c r="F10" s="142"/>
      <c r="G10" s="142"/>
      <c r="H10" s="142"/>
    </row>
    <row r="11" spans="2:9" ht="15" customHeight="1" x14ac:dyDescent="0.25">
      <c r="B11" s="142"/>
      <c r="C11" s="142"/>
      <c r="D11" s="142"/>
      <c r="E11" s="142"/>
      <c r="F11" s="142"/>
      <c r="G11" s="142"/>
      <c r="H11" s="142"/>
    </row>
    <row r="12" spans="2:9" ht="44.25" customHeight="1" x14ac:dyDescent="0.25">
      <c r="B12" s="142"/>
      <c r="C12" s="142"/>
      <c r="D12" s="142"/>
      <c r="E12" s="142"/>
      <c r="F12" s="142"/>
      <c r="G12" s="142"/>
      <c r="H12" s="142"/>
    </row>
    <row r="14" spans="2:9" x14ac:dyDescent="0.25">
      <c r="B14" s="36" t="s">
        <v>27</v>
      </c>
      <c r="C14" s="55" t="s">
        <v>97</v>
      </c>
      <c r="D14" s="55" t="s">
        <v>98</v>
      </c>
      <c r="E14" s="99" t="s">
        <v>99</v>
      </c>
      <c r="F14" s="56"/>
      <c r="G14" s="33"/>
      <c r="H14" s="32"/>
      <c r="I14" s="5"/>
    </row>
    <row r="15" spans="2:9" x14ac:dyDescent="0.25">
      <c r="B15" s="26" t="s">
        <v>28</v>
      </c>
      <c r="C15" s="35">
        <f t="shared" ref="C15:E15" si="0">IF(SUM(E40:E85)=0,0,(AVERAGE(E40:E85)))</f>
        <v>2.5000000000000001E-2</v>
      </c>
      <c r="D15" s="35">
        <f t="shared" si="0"/>
        <v>2.5000000000000001E-2</v>
      </c>
      <c r="E15" s="35">
        <f t="shared" si="0"/>
        <v>2.5000000000000001E-2</v>
      </c>
      <c r="F15" s="35"/>
      <c r="G15" s="35"/>
      <c r="H15" s="35"/>
      <c r="I15" s="34"/>
    </row>
    <row r="16" spans="2:9" x14ac:dyDescent="0.25">
      <c r="B16" s="26" t="s">
        <v>29</v>
      </c>
      <c r="C16" s="35">
        <f t="shared" ref="C16:E16" si="1">MIN(E40:E85)</f>
        <v>0</v>
      </c>
      <c r="D16" s="35">
        <f t="shared" si="1"/>
        <v>0</v>
      </c>
      <c r="E16" s="35">
        <f t="shared" si="1"/>
        <v>0</v>
      </c>
      <c r="F16" s="35"/>
      <c r="G16" s="35"/>
      <c r="H16" s="35"/>
      <c r="I16" s="5"/>
    </row>
    <row r="17" spans="2:9" x14ac:dyDescent="0.25">
      <c r="B17" s="26" t="s">
        <v>30</v>
      </c>
      <c r="C17" s="35">
        <f t="shared" ref="C17:E17" si="2">MAX(E40:E85)</f>
        <v>1</v>
      </c>
      <c r="D17" s="35">
        <f t="shared" si="2"/>
        <v>1</v>
      </c>
      <c r="E17" s="35">
        <f t="shared" si="2"/>
        <v>1</v>
      </c>
      <c r="F17" s="35"/>
      <c r="G17" s="35"/>
      <c r="H17" s="35"/>
      <c r="I17" s="5"/>
    </row>
    <row r="19" spans="2:9" ht="15" customHeight="1" x14ac:dyDescent="0.25">
      <c r="B19" s="147" t="s">
        <v>42</v>
      </c>
      <c r="C19" s="147"/>
      <c r="D19" s="147"/>
      <c r="E19" s="147"/>
      <c r="F19" s="147"/>
      <c r="G19" s="147"/>
      <c r="H19" s="17"/>
    </row>
    <row r="20" spans="2:9" ht="12.75" customHeight="1" x14ac:dyDescent="0.25">
      <c r="B20" s="147"/>
      <c r="C20" s="147"/>
      <c r="D20" s="147"/>
      <c r="E20" s="147"/>
      <c r="F20" s="147"/>
      <c r="G20" s="147"/>
      <c r="H20" s="17"/>
    </row>
    <row r="21" spans="2:9" x14ac:dyDescent="0.25">
      <c r="B21" s="147"/>
      <c r="C21" s="147"/>
      <c r="D21" s="147"/>
      <c r="E21" s="147"/>
      <c r="F21" s="147"/>
      <c r="G21" s="147"/>
    </row>
    <row r="22" spans="2:9" x14ac:dyDescent="0.25">
      <c r="B22" s="147"/>
      <c r="C22" s="147"/>
      <c r="D22" s="147"/>
      <c r="E22" s="147"/>
      <c r="F22" s="147"/>
      <c r="G22" s="147"/>
    </row>
    <row r="23" spans="2:9" hidden="1" x14ac:dyDescent="0.25">
      <c r="B23" s="147"/>
      <c r="C23" s="147"/>
      <c r="D23" s="147"/>
      <c r="E23" s="147"/>
      <c r="F23" s="147"/>
      <c r="G23" s="147"/>
    </row>
    <row r="24" spans="2:9" hidden="1" x14ac:dyDescent="0.25">
      <c r="B24" s="147"/>
      <c r="C24" s="147"/>
      <c r="D24" s="147"/>
      <c r="E24" s="147"/>
      <c r="F24" s="147"/>
      <c r="G24" s="147"/>
    </row>
    <row r="25" spans="2:9" ht="8.25" hidden="1" customHeight="1" x14ac:dyDescent="0.25">
      <c r="B25" s="147"/>
      <c r="C25" s="147"/>
      <c r="D25" s="147"/>
      <c r="E25" s="147"/>
      <c r="F25" s="147"/>
      <c r="G25" s="147"/>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7"/>
      <c r="C35" s="137"/>
      <c r="D35" s="137"/>
      <c r="E35" s="137"/>
      <c r="F35" s="137"/>
      <c r="G35" s="137"/>
      <c r="H35" s="137"/>
    </row>
    <row r="37" spans="1:10" ht="33" customHeight="1" x14ac:dyDescent="0.25">
      <c r="B37" s="142" t="s">
        <v>38</v>
      </c>
      <c r="C37" s="142"/>
      <c r="D37" s="142"/>
      <c r="E37" s="142"/>
      <c r="F37" s="142"/>
      <c r="G37" s="142"/>
      <c r="H37" s="18"/>
    </row>
    <row r="39" spans="1:10" ht="30" customHeight="1" x14ac:dyDescent="0.25">
      <c r="A39" s="8" t="s">
        <v>9</v>
      </c>
      <c r="B39" s="148" t="s">
        <v>31</v>
      </c>
      <c r="C39" s="148"/>
      <c r="D39" s="148"/>
      <c r="E39" s="55" t="s">
        <v>97</v>
      </c>
      <c r="F39" s="55" t="s">
        <v>98</v>
      </c>
      <c r="G39" s="99" t="s">
        <v>99</v>
      </c>
      <c r="H39" s="96"/>
      <c r="I39" s="57"/>
      <c r="J39" s="27"/>
    </row>
    <row r="40" spans="1:10" x14ac:dyDescent="0.25">
      <c r="A40" s="4">
        <v>1</v>
      </c>
      <c r="B40" s="131" t="str">
        <f>Evamat!B18&amp;" "</f>
        <v xml:space="preserve">Aliante González Bryan Gladimir </v>
      </c>
      <c r="C40" s="131"/>
      <c r="D40" s="131"/>
      <c r="E40" s="9">
        <f>IF(Evamat!B18&lt;&gt;"",SUM(Evamat!W18,Evamat!AA18:AC18)/4,"")</f>
        <v>1</v>
      </c>
      <c r="F40" s="9">
        <f>IF(Evamat!B18&lt;&gt;"",SUM(Evamat!X18,Evamat!Z18,Evamat!O18)/6,"")</f>
        <v>1</v>
      </c>
      <c r="G40" s="9">
        <f>IF(Evamat!B18&lt;&gt;"",SUM(Evamat!Y18,Evamat!AD18)/2,"")</f>
        <v>1</v>
      </c>
      <c r="H40" s="9"/>
      <c r="I40" s="9"/>
      <c r="J40" s="9"/>
    </row>
    <row r="41" spans="1:10" x14ac:dyDescent="0.25">
      <c r="A41" s="4">
        <v>2</v>
      </c>
      <c r="B41" s="131" t="str">
        <f>Evamat!B19&amp;" "</f>
        <v xml:space="preserve">Almonacid Burgos Nicolás Andrés </v>
      </c>
      <c r="C41" s="131"/>
      <c r="D41" s="131"/>
      <c r="E41" s="9">
        <f>IF(Evamat!B19&lt;&gt;"",SUM(Evamat!W19,Evamat!AA19:AC19)/4,"")</f>
        <v>0</v>
      </c>
      <c r="F41" s="9">
        <f>IF(Evamat!B19&lt;&gt;"",SUM(Evamat!X19,Evamat!Z19,Evamat!O19)/6,"")</f>
        <v>0</v>
      </c>
      <c r="G41" s="9">
        <f>IF(Evamat!B19&lt;&gt;"",SUM(Evamat!Y19,Evamat!AD19)/2,"")</f>
        <v>0</v>
      </c>
      <c r="H41" s="9"/>
      <c r="I41" s="9"/>
      <c r="J41" s="9"/>
    </row>
    <row r="42" spans="1:10" x14ac:dyDescent="0.25">
      <c r="A42" s="4">
        <v>3</v>
      </c>
      <c r="B42" s="131" t="str">
        <f>Evamat!B20&amp;" "</f>
        <v xml:space="preserve">Antiñire Uribe Brandon Dennis </v>
      </c>
      <c r="C42" s="131"/>
      <c r="D42" s="131"/>
      <c r="E42" s="9">
        <f>IF(Evamat!B20&lt;&gt;"",SUM(Evamat!W20,Evamat!AA20:AC20)/4,"")</f>
        <v>0</v>
      </c>
      <c r="F42" s="9">
        <f>IF(Evamat!B20&lt;&gt;"",SUM(Evamat!X20,Evamat!Z20,Evamat!O20)/6,"")</f>
        <v>0</v>
      </c>
      <c r="G42" s="9">
        <f>IF(Evamat!B20&lt;&gt;"",SUM(Evamat!Y20,Evamat!AD20)/2,"")</f>
        <v>0</v>
      </c>
      <c r="H42" s="9"/>
      <c r="I42" s="9"/>
      <c r="J42" s="9"/>
    </row>
    <row r="43" spans="1:10" x14ac:dyDescent="0.25">
      <c r="A43" s="4">
        <v>4</v>
      </c>
      <c r="B43" s="131" t="str">
        <f>Evamat!B21&amp;" "</f>
        <v xml:space="preserve">Argel Bustamante María José Catalina </v>
      </c>
      <c r="C43" s="131"/>
      <c r="D43" s="131"/>
      <c r="E43" s="9">
        <f>IF(Evamat!B21&lt;&gt;"",SUM(Evamat!W21,Evamat!AA21:AC21)/4,"")</f>
        <v>0</v>
      </c>
      <c r="F43" s="9">
        <f>IF(Evamat!B21&lt;&gt;"",SUM(Evamat!X21,Evamat!Z21,Evamat!O21)/6,"")</f>
        <v>0</v>
      </c>
      <c r="G43" s="9">
        <f>IF(Evamat!B21&lt;&gt;"",SUM(Evamat!Y21,Evamat!AD21)/2,"")</f>
        <v>0</v>
      </c>
      <c r="H43" s="9"/>
      <c r="I43" s="9"/>
      <c r="J43" s="9"/>
    </row>
    <row r="44" spans="1:10" x14ac:dyDescent="0.25">
      <c r="A44" s="4">
        <v>5</v>
      </c>
      <c r="B44" s="131" t="str">
        <f>Evamat!B22&amp;" "</f>
        <v xml:space="preserve">Barria Silva Rodrigo Alexis </v>
      </c>
      <c r="C44" s="131"/>
      <c r="D44" s="131"/>
      <c r="E44" s="9">
        <f>IF(Evamat!B22&lt;&gt;"",SUM(Evamat!W22,Evamat!AA22:AC22)/4,"")</f>
        <v>0</v>
      </c>
      <c r="F44" s="9">
        <f>IF(Evamat!B22&lt;&gt;"",SUM(Evamat!X22,Evamat!Z22,Evamat!O22)/6,"")</f>
        <v>0</v>
      </c>
      <c r="G44" s="9">
        <f>IF(Evamat!B22&lt;&gt;"",SUM(Evamat!Y22,Evamat!AD22)/2,"")</f>
        <v>0</v>
      </c>
      <c r="H44" s="9"/>
      <c r="I44" s="9"/>
      <c r="J44" s="9"/>
    </row>
    <row r="45" spans="1:10" x14ac:dyDescent="0.25">
      <c r="A45" s="4">
        <v>6</v>
      </c>
      <c r="B45" s="131" t="str">
        <f>Evamat!B23&amp;" "</f>
        <v xml:space="preserve">Campos Morales Yahel Sarai </v>
      </c>
      <c r="C45" s="131"/>
      <c r="D45" s="131"/>
      <c r="E45" s="9">
        <f>IF(Evamat!B23&lt;&gt;"",SUM(Evamat!W23,Evamat!AA23:AC23)/4,"")</f>
        <v>0</v>
      </c>
      <c r="F45" s="9">
        <f>IF(Evamat!B23&lt;&gt;"",SUM(Evamat!X23,Evamat!Z23,Evamat!O23)/6,"")</f>
        <v>0</v>
      </c>
      <c r="G45" s="9">
        <f>IF(Evamat!B23&lt;&gt;"",SUM(Evamat!Y23,Evamat!AD23)/2,"")</f>
        <v>0</v>
      </c>
      <c r="H45" s="9"/>
      <c r="I45" s="9"/>
      <c r="J45" s="9"/>
    </row>
    <row r="46" spans="1:10" x14ac:dyDescent="0.25">
      <c r="A46" s="4">
        <v>7</v>
      </c>
      <c r="B46" s="131" t="str">
        <f>Evamat!B24&amp;" "</f>
        <v xml:space="preserve">Carrasco Meneses Tomas Nicolas </v>
      </c>
      <c r="C46" s="131"/>
      <c r="D46" s="131"/>
      <c r="E46" s="9">
        <f>IF(Evamat!B24&lt;&gt;"",SUM(Evamat!W24,Evamat!AA24:AC24)/4,"")</f>
        <v>0</v>
      </c>
      <c r="F46" s="9">
        <f>IF(Evamat!B24&lt;&gt;"",SUM(Evamat!X24,Evamat!Z24,Evamat!O24)/6,"")</f>
        <v>0</v>
      </c>
      <c r="G46" s="9">
        <f>IF(Evamat!B24&lt;&gt;"",SUM(Evamat!Y24,Evamat!AD24)/2,"")</f>
        <v>0</v>
      </c>
      <c r="H46" s="9"/>
      <c r="I46" s="9"/>
      <c r="J46" s="9"/>
    </row>
    <row r="47" spans="1:10" x14ac:dyDescent="0.25">
      <c r="A47" s="4">
        <v>8</v>
      </c>
      <c r="B47" s="131" t="str">
        <f>Evamat!B25&amp;" "</f>
        <v xml:space="preserve">Chacano González Bárbara Constanza </v>
      </c>
      <c r="C47" s="131"/>
      <c r="D47" s="131"/>
      <c r="E47" s="9">
        <f>IF(Evamat!B25&lt;&gt;"",SUM(Evamat!W25,Evamat!AA25:AC25)/4,"")</f>
        <v>0</v>
      </c>
      <c r="F47" s="9">
        <f>IF(Evamat!B25&lt;&gt;"",SUM(Evamat!X25,Evamat!Z25,Evamat!O25)/6,"")</f>
        <v>0</v>
      </c>
      <c r="G47" s="9">
        <f>IF(Evamat!B25&lt;&gt;"",SUM(Evamat!Y25,Evamat!AD25)/2,"")</f>
        <v>0</v>
      </c>
      <c r="H47" s="9"/>
      <c r="I47" s="9"/>
      <c r="J47" s="9"/>
    </row>
    <row r="48" spans="1:10" x14ac:dyDescent="0.25">
      <c r="A48" s="4">
        <v>9</v>
      </c>
      <c r="B48" s="131" t="str">
        <f>Evamat!B26&amp;" "</f>
        <v xml:space="preserve">Gatica Comicheo Krisna Belén </v>
      </c>
      <c r="C48" s="131"/>
      <c r="D48" s="131"/>
      <c r="E48" s="9">
        <f>IF(Evamat!B26&lt;&gt;"",SUM(Evamat!W26,Evamat!AA26:AC26)/4,"")</f>
        <v>0</v>
      </c>
      <c r="F48" s="9">
        <f>IF(Evamat!B26&lt;&gt;"",SUM(Evamat!X26,Evamat!Z26,Evamat!O26)/6,"")</f>
        <v>0</v>
      </c>
      <c r="G48" s="9">
        <f>IF(Evamat!B26&lt;&gt;"",SUM(Evamat!Y26,Evamat!AD26)/2,"")</f>
        <v>0</v>
      </c>
      <c r="H48" s="9"/>
      <c r="I48" s="9"/>
      <c r="J48" s="9"/>
    </row>
    <row r="49" spans="1:10" x14ac:dyDescent="0.25">
      <c r="A49" s="4">
        <v>10</v>
      </c>
      <c r="B49" s="131" t="str">
        <f>Evamat!B27&amp;" "</f>
        <v xml:space="preserve">Gómez Arauz Escarlett Michel </v>
      </c>
      <c r="C49" s="131"/>
      <c r="D49" s="131"/>
      <c r="E49" s="9">
        <f>IF(Evamat!B27&lt;&gt;"",SUM(Evamat!W27,Evamat!AA27:AC27)/4,"")</f>
        <v>0</v>
      </c>
      <c r="F49" s="9">
        <f>IF(Evamat!B27&lt;&gt;"",SUM(Evamat!X27,Evamat!Z27,Evamat!O27)/6,"")</f>
        <v>0</v>
      </c>
      <c r="G49" s="9">
        <f>IF(Evamat!B27&lt;&gt;"",SUM(Evamat!Y27,Evamat!AD27)/2,"")</f>
        <v>0</v>
      </c>
      <c r="H49" s="9"/>
      <c r="I49" s="9"/>
      <c r="J49" s="9"/>
    </row>
    <row r="50" spans="1:10" x14ac:dyDescent="0.25">
      <c r="A50" s="4">
        <v>11</v>
      </c>
      <c r="B50" s="131" t="str">
        <f>Evamat!B28&amp;" "</f>
        <v xml:space="preserve">González Álvarez Anelis Andrea </v>
      </c>
      <c r="C50" s="131"/>
      <c r="D50" s="131"/>
      <c r="E50" s="9">
        <f>IF(Evamat!B28&lt;&gt;"",SUM(Evamat!W28,Evamat!AA28:AC28)/4,"")</f>
        <v>0</v>
      </c>
      <c r="F50" s="9">
        <f>IF(Evamat!B28&lt;&gt;"",SUM(Evamat!X28,Evamat!Z28,Evamat!O28)/6,"")</f>
        <v>0</v>
      </c>
      <c r="G50" s="9">
        <f>IF(Evamat!B28&lt;&gt;"",SUM(Evamat!Y28,Evamat!AD28)/2,"")</f>
        <v>0</v>
      </c>
      <c r="H50" s="9"/>
      <c r="I50" s="9"/>
      <c r="J50" s="9"/>
    </row>
    <row r="51" spans="1:10" x14ac:dyDescent="0.25">
      <c r="A51" s="4">
        <v>12</v>
      </c>
      <c r="B51" s="131" t="str">
        <f>Evamat!B29&amp;" "</f>
        <v xml:space="preserve">Levie Angel Anastasia Denise </v>
      </c>
      <c r="C51" s="131"/>
      <c r="D51" s="131"/>
      <c r="E51" s="9">
        <f>IF(Evamat!B29&lt;&gt;"",SUM(Evamat!W29,Evamat!AA29:AC29)/4,"")</f>
        <v>0</v>
      </c>
      <c r="F51" s="9">
        <f>IF(Evamat!B29&lt;&gt;"",SUM(Evamat!X29,Evamat!Z29,Evamat!O29)/6,"")</f>
        <v>0</v>
      </c>
      <c r="G51" s="9">
        <f>IF(Evamat!B29&lt;&gt;"",SUM(Evamat!Y29,Evamat!AD29)/2,"")</f>
        <v>0</v>
      </c>
      <c r="H51" s="9"/>
      <c r="I51" s="9"/>
      <c r="J51" s="9"/>
    </row>
    <row r="52" spans="1:10" x14ac:dyDescent="0.25">
      <c r="A52" s="4">
        <v>13</v>
      </c>
      <c r="B52" s="131" t="str">
        <f>Evamat!B30&amp;" "</f>
        <v xml:space="preserve">Mansilla Mansilla Romina Scarlett </v>
      </c>
      <c r="C52" s="131"/>
      <c r="D52" s="131"/>
      <c r="E52" s="9">
        <f>IF(Evamat!B30&lt;&gt;"",SUM(Evamat!W30,Evamat!AA30:AC30)/4,"")</f>
        <v>0</v>
      </c>
      <c r="F52" s="9">
        <f>IF(Evamat!B30&lt;&gt;"",SUM(Evamat!X30,Evamat!Z30,Evamat!O30)/6,"")</f>
        <v>0</v>
      </c>
      <c r="G52" s="9">
        <f>IF(Evamat!B30&lt;&gt;"",SUM(Evamat!Y30,Evamat!AD30)/2,"")</f>
        <v>0</v>
      </c>
      <c r="H52" s="9"/>
      <c r="I52" s="9"/>
      <c r="J52" s="9"/>
    </row>
    <row r="53" spans="1:10" x14ac:dyDescent="0.25">
      <c r="A53" s="4">
        <v>14</v>
      </c>
      <c r="B53" s="131" t="str">
        <f>Evamat!B31&amp;" "</f>
        <v xml:space="preserve">Mansilla Vergara Raúl Andrés </v>
      </c>
      <c r="C53" s="131"/>
      <c r="D53" s="131"/>
      <c r="E53" s="9">
        <f>IF(Evamat!B31&lt;&gt;"",SUM(Evamat!W31,Evamat!AA31:AC31)/4,"")</f>
        <v>0</v>
      </c>
      <c r="F53" s="9">
        <f>IF(Evamat!B31&lt;&gt;"",SUM(Evamat!X31,Evamat!Z31,Evamat!O31)/6,"")</f>
        <v>0</v>
      </c>
      <c r="G53" s="9">
        <f>IF(Evamat!B31&lt;&gt;"",SUM(Evamat!Y31,Evamat!AD31)/2,"")</f>
        <v>0</v>
      </c>
      <c r="H53" s="9"/>
      <c r="I53" s="9"/>
      <c r="J53" s="9"/>
    </row>
    <row r="54" spans="1:10" x14ac:dyDescent="0.25">
      <c r="A54" s="4">
        <v>15</v>
      </c>
      <c r="B54" s="131" t="str">
        <f>Evamat!B32&amp;" "</f>
        <v xml:space="preserve">Mardones Meza Valeska Alondra </v>
      </c>
      <c r="C54" s="131"/>
      <c r="D54" s="131"/>
      <c r="E54" s="9">
        <f>IF(Evamat!B32&lt;&gt;"",SUM(Evamat!W32,Evamat!AA32:AC32)/4,"")</f>
        <v>0</v>
      </c>
      <c r="F54" s="9">
        <f>IF(Evamat!B32&lt;&gt;"",SUM(Evamat!X32,Evamat!Z32,Evamat!O32)/6,"")</f>
        <v>0</v>
      </c>
      <c r="G54" s="9">
        <f>IF(Evamat!B32&lt;&gt;"",SUM(Evamat!Y32,Evamat!AD32)/2,"")</f>
        <v>0</v>
      </c>
      <c r="H54" s="9"/>
      <c r="I54" s="9"/>
      <c r="J54" s="9"/>
    </row>
    <row r="55" spans="1:10" x14ac:dyDescent="0.25">
      <c r="A55" s="4">
        <v>16</v>
      </c>
      <c r="B55" s="131" t="str">
        <f>Evamat!B33&amp;" "</f>
        <v xml:space="preserve">Mardones Ojeda Solanch Bedsabe </v>
      </c>
      <c r="C55" s="131"/>
      <c r="D55" s="131"/>
      <c r="E55" s="9">
        <f>IF(Evamat!B33&lt;&gt;"",SUM(Evamat!W33,Evamat!AA33:AC33)/4,"")</f>
        <v>0</v>
      </c>
      <c r="F55" s="9">
        <f>IF(Evamat!B33&lt;&gt;"",SUM(Evamat!X33,Evamat!Z33,Evamat!O33)/6,"")</f>
        <v>0</v>
      </c>
      <c r="G55" s="9">
        <f>IF(Evamat!B33&lt;&gt;"",SUM(Evamat!Y33,Evamat!AD33)/2,"")</f>
        <v>0</v>
      </c>
      <c r="H55" s="9"/>
      <c r="I55" s="9"/>
      <c r="J55" s="9"/>
    </row>
    <row r="56" spans="1:10" x14ac:dyDescent="0.25">
      <c r="A56" s="4">
        <v>17</v>
      </c>
      <c r="B56" s="131" t="str">
        <f>Evamat!B34&amp;" "</f>
        <v xml:space="preserve">Márquez Aguilar Robert Bayron Eliseo </v>
      </c>
      <c r="C56" s="131"/>
      <c r="D56" s="131"/>
      <c r="E56" s="9">
        <f>IF(Evamat!B34&lt;&gt;"",SUM(Evamat!W34,Evamat!AA34:AC34)/4,"")</f>
        <v>0</v>
      </c>
      <c r="F56" s="9">
        <f>IF(Evamat!B34&lt;&gt;"",SUM(Evamat!X34,Evamat!Z34,Evamat!O34)/6,"")</f>
        <v>0</v>
      </c>
      <c r="G56" s="9">
        <f>IF(Evamat!B34&lt;&gt;"",SUM(Evamat!Y34,Evamat!AD34)/2,"")</f>
        <v>0</v>
      </c>
      <c r="H56" s="9"/>
      <c r="I56" s="9"/>
      <c r="J56" s="9"/>
    </row>
    <row r="57" spans="1:10" x14ac:dyDescent="0.25">
      <c r="A57" s="4">
        <v>18</v>
      </c>
      <c r="B57" s="131" t="str">
        <f>Evamat!B35&amp;" "</f>
        <v xml:space="preserve">Martínez Cifuentes Constanza Javiera </v>
      </c>
      <c r="C57" s="131"/>
      <c r="D57" s="131"/>
      <c r="E57" s="9">
        <f>IF(Evamat!B35&lt;&gt;"",SUM(Evamat!W35,Evamat!AA35:AC35)/4,"")</f>
        <v>0</v>
      </c>
      <c r="F57" s="9">
        <f>IF(Evamat!B35&lt;&gt;"",SUM(Evamat!X35,Evamat!Z35,Evamat!O35)/6,"")</f>
        <v>0</v>
      </c>
      <c r="G57" s="9">
        <f>IF(Evamat!B35&lt;&gt;"",SUM(Evamat!Y35,Evamat!AD35)/2,"")</f>
        <v>0</v>
      </c>
      <c r="H57" s="9"/>
      <c r="I57" s="9"/>
      <c r="J57" s="9"/>
    </row>
    <row r="58" spans="1:10" x14ac:dyDescent="0.25">
      <c r="A58" s="4">
        <v>19</v>
      </c>
      <c r="B58" s="131" t="str">
        <f>Evamat!B36&amp;" "</f>
        <v xml:space="preserve">Millacheo Osorio Luis Angel </v>
      </c>
      <c r="C58" s="131"/>
      <c r="D58" s="131"/>
      <c r="E58" s="9">
        <f>IF(Evamat!B36&lt;&gt;"",SUM(Evamat!W36,Evamat!AA36:AC36)/4,"")</f>
        <v>0</v>
      </c>
      <c r="F58" s="9">
        <f>IF(Evamat!B36&lt;&gt;"",SUM(Evamat!X36,Evamat!Z36,Evamat!O36)/6,"")</f>
        <v>0</v>
      </c>
      <c r="G58" s="9">
        <f>IF(Evamat!B36&lt;&gt;"",SUM(Evamat!Y36,Evamat!AD36)/2,"")</f>
        <v>0</v>
      </c>
      <c r="H58" s="9"/>
      <c r="I58" s="9"/>
      <c r="J58" s="9"/>
    </row>
    <row r="59" spans="1:10" x14ac:dyDescent="0.25">
      <c r="A59" s="4">
        <v>20</v>
      </c>
      <c r="B59" s="131" t="str">
        <f>Evamat!B37&amp;" "</f>
        <v xml:space="preserve">Millatureo Fuentealba Gabriel Alejandro </v>
      </c>
      <c r="C59" s="131"/>
      <c r="D59" s="131"/>
      <c r="E59" s="9">
        <f>IF(Evamat!B37&lt;&gt;"",SUM(Evamat!W37,Evamat!AA37:AC37)/4,"")</f>
        <v>0</v>
      </c>
      <c r="F59" s="9">
        <f>IF(Evamat!B37&lt;&gt;"",SUM(Evamat!X37,Evamat!Z37,Evamat!O37)/6,"")</f>
        <v>0</v>
      </c>
      <c r="G59" s="9">
        <f>IF(Evamat!B37&lt;&gt;"",SUM(Evamat!Y37,Evamat!AD37)/2,"")</f>
        <v>0</v>
      </c>
      <c r="H59" s="9"/>
      <c r="I59" s="9"/>
      <c r="J59" s="9"/>
    </row>
    <row r="60" spans="1:10" x14ac:dyDescent="0.25">
      <c r="A60" s="4">
        <v>21</v>
      </c>
      <c r="B60" s="131" t="str">
        <f>Evamat!B38&amp;" "</f>
        <v xml:space="preserve">Montiel Andrade Patricia Estefanía </v>
      </c>
      <c r="C60" s="131"/>
      <c r="D60" s="131"/>
      <c r="E60" s="9">
        <f>IF(Evamat!B38&lt;&gt;"",SUM(Evamat!W38,Evamat!AA38:AC38)/4,"")</f>
        <v>0</v>
      </c>
      <c r="F60" s="9">
        <f>IF(Evamat!B38&lt;&gt;"",SUM(Evamat!X38,Evamat!Z38,Evamat!O38)/6,"")</f>
        <v>0</v>
      </c>
      <c r="G60" s="9">
        <f>IF(Evamat!B38&lt;&gt;"",SUM(Evamat!Y38,Evamat!AD38)/2,"")</f>
        <v>0</v>
      </c>
      <c r="H60" s="9"/>
      <c r="I60" s="9"/>
      <c r="J60" s="9"/>
    </row>
    <row r="61" spans="1:10" x14ac:dyDescent="0.25">
      <c r="A61" s="4">
        <v>22</v>
      </c>
      <c r="B61" s="131" t="str">
        <f>Evamat!B39&amp;" "</f>
        <v xml:space="preserve">Muñoz Navarro Yarella Leonor </v>
      </c>
      <c r="C61" s="131"/>
      <c r="D61" s="131"/>
      <c r="E61" s="9">
        <f>IF(Evamat!B39&lt;&gt;"",SUM(Evamat!W39,Evamat!AA39:AC39)/4,"")</f>
        <v>0</v>
      </c>
      <c r="F61" s="9">
        <f>IF(Evamat!B39&lt;&gt;"",SUM(Evamat!X39,Evamat!Z39,Evamat!O39)/6,"")</f>
        <v>0</v>
      </c>
      <c r="G61" s="9">
        <f>IF(Evamat!B39&lt;&gt;"",SUM(Evamat!Y39,Evamat!AD39)/2,"")</f>
        <v>0</v>
      </c>
      <c r="H61" s="9"/>
      <c r="I61" s="9"/>
      <c r="J61" s="9"/>
    </row>
    <row r="62" spans="1:10" x14ac:dyDescent="0.25">
      <c r="A62" s="4">
        <v>23</v>
      </c>
      <c r="B62" s="131" t="str">
        <f>Evamat!B40&amp;" "</f>
        <v xml:space="preserve">Narváez Zúñiga Vivian Annais </v>
      </c>
      <c r="C62" s="131"/>
      <c r="D62" s="131"/>
      <c r="E62" s="9">
        <f>IF(Evamat!B40&lt;&gt;"",SUM(Evamat!W40,Evamat!AA40:AC40)/4,"")</f>
        <v>0</v>
      </c>
      <c r="F62" s="9">
        <f>IF(Evamat!B40&lt;&gt;"",SUM(Evamat!X40,Evamat!Z40,Evamat!O40)/6,"")</f>
        <v>0</v>
      </c>
      <c r="G62" s="9">
        <f>IF(Evamat!B40&lt;&gt;"",SUM(Evamat!Y40,Evamat!AD40)/2,"")</f>
        <v>0</v>
      </c>
      <c r="H62" s="9"/>
      <c r="I62" s="9"/>
      <c r="J62" s="9"/>
    </row>
    <row r="63" spans="1:10" x14ac:dyDescent="0.25">
      <c r="A63" s="4">
        <v>24</v>
      </c>
      <c r="B63" s="131" t="str">
        <f>Evamat!B41&amp;" "</f>
        <v xml:space="preserve">Ojeda Vargas Patricio Alejandro </v>
      </c>
      <c r="C63" s="131"/>
      <c r="D63" s="131"/>
      <c r="E63" s="9">
        <f>IF(Evamat!B41&lt;&gt;"",SUM(Evamat!W41,Evamat!AA41:AC41)/4,"")</f>
        <v>0</v>
      </c>
      <c r="F63" s="9">
        <f>IF(Evamat!B41&lt;&gt;"",SUM(Evamat!X41,Evamat!Z41,Evamat!O41)/6,"")</f>
        <v>0</v>
      </c>
      <c r="G63" s="9">
        <f>IF(Evamat!B41&lt;&gt;"",SUM(Evamat!Y41,Evamat!AD41)/2,"")</f>
        <v>0</v>
      </c>
      <c r="H63" s="9"/>
      <c r="I63" s="9"/>
      <c r="J63" s="9"/>
    </row>
    <row r="64" spans="1:10" x14ac:dyDescent="0.25">
      <c r="A64" s="4">
        <v>25</v>
      </c>
      <c r="B64" s="131" t="str">
        <f>Evamat!B42&amp;" "</f>
        <v xml:space="preserve">Otey Trujillo Yasmin Victoria </v>
      </c>
      <c r="C64" s="131"/>
      <c r="D64" s="131"/>
      <c r="E64" s="9">
        <f>IF(Evamat!B42&lt;&gt;"",SUM(Evamat!W42,Evamat!AA42:AC42)/4,"")</f>
        <v>0</v>
      </c>
      <c r="F64" s="9">
        <f>IF(Evamat!B42&lt;&gt;"",SUM(Evamat!X42,Evamat!Z42,Evamat!O42)/6,"")</f>
        <v>0</v>
      </c>
      <c r="G64" s="9">
        <f>IF(Evamat!B42&lt;&gt;"",SUM(Evamat!Y42,Evamat!AD42)/2,"")</f>
        <v>0</v>
      </c>
      <c r="H64" s="9"/>
      <c r="I64" s="9"/>
      <c r="J64" s="9"/>
    </row>
    <row r="65" spans="1:10" x14ac:dyDescent="0.25">
      <c r="A65" s="4">
        <v>26</v>
      </c>
      <c r="B65" s="131" t="str">
        <f>Evamat!B43&amp;" "</f>
        <v xml:space="preserve">Piucol Oyarzo Yordan Bastián </v>
      </c>
      <c r="C65" s="131"/>
      <c r="D65" s="131"/>
      <c r="E65" s="9">
        <f>IF(Evamat!B43&lt;&gt;"",SUM(Evamat!W43,Evamat!AA43:AC43)/4,"")</f>
        <v>0</v>
      </c>
      <c r="F65" s="9">
        <f>IF(Evamat!B43&lt;&gt;"",SUM(Evamat!X43,Evamat!Z43,Evamat!O43)/6,"")</f>
        <v>0</v>
      </c>
      <c r="G65" s="9">
        <f>IF(Evamat!B43&lt;&gt;"",SUM(Evamat!Y43,Evamat!AD43)/2,"")</f>
        <v>0</v>
      </c>
      <c r="H65" s="9"/>
      <c r="I65" s="9"/>
      <c r="J65" s="9"/>
    </row>
    <row r="66" spans="1:10" x14ac:dyDescent="0.25">
      <c r="A66" s="4">
        <v>27</v>
      </c>
      <c r="B66" s="131" t="str">
        <f>Evamat!B44&amp;" "</f>
        <v xml:space="preserve">Riquelme Caucau Constanza Abigail </v>
      </c>
      <c r="C66" s="131"/>
      <c r="D66" s="131"/>
      <c r="E66" s="9">
        <f>IF(Evamat!B44&lt;&gt;"",SUM(Evamat!W44,Evamat!AA44:AC44)/4,"")</f>
        <v>0</v>
      </c>
      <c r="F66" s="9">
        <f>IF(Evamat!B44&lt;&gt;"",SUM(Evamat!X44,Evamat!Z44,Evamat!O44)/6,"")</f>
        <v>0</v>
      </c>
      <c r="G66" s="9">
        <f>IF(Evamat!B44&lt;&gt;"",SUM(Evamat!Y44,Evamat!AD44)/2,"")</f>
        <v>0</v>
      </c>
      <c r="H66" s="9"/>
      <c r="I66" s="9"/>
      <c r="J66" s="9"/>
    </row>
    <row r="67" spans="1:10" x14ac:dyDescent="0.25">
      <c r="A67" s="4">
        <v>28</v>
      </c>
      <c r="B67" s="131" t="str">
        <f>Evamat!B45&amp;" "</f>
        <v xml:space="preserve">Rivera Unquén Benjamin Nicolas </v>
      </c>
      <c r="C67" s="131"/>
      <c r="D67" s="131"/>
      <c r="E67" s="9">
        <f>IF(Evamat!B45&lt;&gt;"",SUM(Evamat!W45,Evamat!AA45:AC45)/4,"")</f>
        <v>0</v>
      </c>
      <c r="F67" s="9">
        <f>IF(Evamat!B45&lt;&gt;"",SUM(Evamat!X45,Evamat!Z45,Evamat!O45)/6,"")</f>
        <v>0</v>
      </c>
      <c r="G67" s="9">
        <f>IF(Evamat!B45&lt;&gt;"",SUM(Evamat!Y45,Evamat!AD45)/2,"")</f>
        <v>0</v>
      </c>
      <c r="H67" s="9"/>
      <c r="I67" s="9"/>
      <c r="J67" s="9"/>
    </row>
    <row r="68" spans="1:10" x14ac:dyDescent="0.25">
      <c r="A68" s="4">
        <v>29</v>
      </c>
      <c r="B68" s="131" t="str">
        <f>Evamat!B46&amp;" "</f>
        <v xml:space="preserve">Rodríguez Soto Bruce Edward Elmer </v>
      </c>
      <c r="C68" s="131"/>
      <c r="D68" s="131"/>
      <c r="E68" s="9">
        <f>IF(Evamat!B46&lt;&gt;"",SUM(Evamat!W46,Evamat!AA46:AC46)/4,"")</f>
        <v>0</v>
      </c>
      <c r="F68" s="9">
        <f>IF(Evamat!B46&lt;&gt;"",SUM(Evamat!X46,Evamat!Z46,Evamat!O46)/6,"")</f>
        <v>0</v>
      </c>
      <c r="G68" s="9">
        <f>IF(Evamat!B46&lt;&gt;"",SUM(Evamat!Y46,Evamat!AD46)/2,"")</f>
        <v>0</v>
      </c>
      <c r="H68" s="9"/>
      <c r="I68" s="9"/>
      <c r="J68" s="9"/>
    </row>
    <row r="69" spans="1:10" x14ac:dyDescent="0.25">
      <c r="A69" s="4">
        <v>30</v>
      </c>
      <c r="B69" s="131" t="str">
        <f>Evamat!B47&amp;" "</f>
        <v xml:space="preserve">Silva Peralta Ángelo Alexander </v>
      </c>
      <c r="C69" s="131"/>
      <c r="D69" s="131"/>
      <c r="E69" s="9">
        <f>IF(Evamat!B47&lt;&gt;"",SUM(Evamat!W47,Evamat!AA47:AC47)/4,"")</f>
        <v>0</v>
      </c>
      <c r="F69" s="9">
        <f>IF(Evamat!B47&lt;&gt;"",SUM(Evamat!X47,Evamat!Z47,Evamat!O47)/6,"")</f>
        <v>0</v>
      </c>
      <c r="G69" s="9">
        <f>IF(Evamat!B47&lt;&gt;"",SUM(Evamat!Y47,Evamat!AD47)/2,"")</f>
        <v>0</v>
      </c>
      <c r="H69" s="9"/>
      <c r="I69" s="9"/>
      <c r="J69" s="9"/>
    </row>
    <row r="70" spans="1:10" x14ac:dyDescent="0.25">
      <c r="A70" s="4">
        <v>31</v>
      </c>
      <c r="B70" s="131" t="str">
        <f>Evamat!B48&amp;" "</f>
        <v xml:space="preserve">Soto Unquén Máximo Alejandro </v>
      </c>
      <c r="C70" s="131"/>
      <c r="D70" s="131"/>
      <c r="E70" s="9">
        <f>IF(Evamat!B48&lt;&gt;"",SUM(Evamat!W48,Evamat!AA48:AC48)/4,"")</f>
        <v>0</v>
      </c>
      <c r="F70" s="9">
        <f>IF(Evamat!B48&lt;&gt;"",SUM(Evamat!X48,Evamat!Z48,Evamat!O48)/6,"")</f>
        <v>0</v>
      </c>
      <c r="G70" s="9">
        <f>IF(Evamat!B48&lt;&gt;"",SUM(Evamat!Y48,Evamat!AD48)/2,"")</f>
        <v>0</v>
      </c>
      <c r="H70" s="9"/>
      <c r="I70" s="9"/>
      <c r="J70" s="9"/>
    </row>
    <row r="71" spans="1:10" x14ac:dyDescent="0.25">
      <c r="A71" s="4">
        <v>32</v>
      </c>
      <c r="B71" s="131" t="str">
        <f>Evamat!B49&amp;" "</f>
        <v xml:space="preserve">Téllez Toro Nelson Javier </v>
      </c>
      <c r="C71" s="131"/>
      <c r="D71" s="131"/>
      <c r="E71" s="9">
        <f>IF(Evamat!B49&lt;&gt;"",SUM(Evamat!W49,Evamat!AA49:AC49)/4,"")</f>
        <v>0</v>
      </c>
      <c r="F71" s="9">
        <f>IF(Evamat!B49&lt;&gt;"",SUM(Evamat!X49,Evamat!Z49,Evamat!O49)/6,"")</f>
        <v>0</v>
      </c>
      <c r="G71" s="9">
        <f>IF(Evamat!B49&lt;&gt;"",SUM(Evamat!Y49,Evamat!AD49)/2,"")</f>
        <v>0</v>
      </c>
      <c r="H71" s="9"/>
      <c r="I71" s="9"/>
      <c r="J71" s="9"/>
    </row>
    <row r="72" spans="1:10" x14ac:dyDescent="0.25">
      <c r="A72" s="4">
        <v>33</v>
      </c>
      <c r="B72" s="131" t="str">
        <f>Evamat!B50&amp;" "</f>
        <v xml:space="preserve">Uribe Mayorga Johsua Alejandro </v>
      </c>
      <c r="C72" s="131"/>
      <c r="D72" s="131"/>
      <c r="E72" s="9">
        <f>IF(Evamat!B50&lt;&gt;"",SUM(Evamat!W50,Evamat!AA50:AC50)/4,"")</f>
        <v>0</v>
      </c>
      <c r="F72" s="9">
        <f>IF(Evamat!B50&lt;&gt;"",SUM(Evamat!X50,Evamat!Z50,Evamat!O50)/6,"")</f>
        <v>0</v>
      </c>
      <c r="G72" s="9">
        <f>IF(Evamat!B50&lt;&gt;"",SUM(Evamat!Y50,Evamat!AD50)/2,"")</f>
        <v>0</v>
      </c>
      <c r="H72" s="9"/>
      <c r="I72" s="9"/>
      <c r="J72" s="9"/>
    </row>
    <row r="73" spans="1:10" x14ac:dyDescent="0.25">
      <c r="A73" s="4">
        <v>34</v>
      </c>
      <c r="B73" s="131" t="str">
        <f>Evamat!B51&amp;" "</f>
        <v xml:space="preserve">Valenzuela Díaz Juan Pablo </v>
      </c>
      <c r="C73" s="131"/>
      <c r="D73" s="131"/>
      <c r="E73" s="9">
        <f>IF(Evamat!B51&lt;&gt;"",SUM(Evamat!W51,Evamat!AA51:AC51)/4,"")</f>
        <v>0</v>
      </c>
      <c r="F73" s="9">
        <f>IF(Evamat!B51&lt;&gt;"",SUM(Evamat!X51,Evamat!Z51,Evamat!O51)/6,"")</f>
        <v>0</v>
      </c>
      <c r="G73" s="9">
        <f>IF(Evamat!B51&lt;&gt;"",SUM(Evamat!Y51,Evamat!AD51)/2,"")</f>
        <v>0</v>
      </c>
      <c r="H73" s="9"/>
      <c r="I73" s="9"/>
      <c r="J73" s="9"/>
    </row>
    <row r="74" spans="1:10" x14ac:dyDescent="0.25">
      <c r="A74" s="4">
        <v>35</v>
      </c>
      <c r="B74" s="131" t="str">
        <f>Evamat!B52&amp;" "</f>
        <v xml:space="preserve">Vargas Ojeda Gabriel Ignacio </v>
      </c>
      <c r="C74" s="131"/>
      <c r="D74" s="131"/>
      <c r="E74" s="9">
        <f>IF(Evamat!B52&lt;&gt;"",SUM(Evamat!W52,Evamat!AA52:AC52)/4,"")</f>
        <v>0</v>
      </c>
      <c r="F74" s="9">
        <f>IF(Evamat!B52&lt;&gt;"",SUM(Evamat!X52,Evamat!Z52,Evamat!O52)/6,"")</f>
        <v>0</v>
      </c>
      <c r="G74" s="9">
        <f>IF(Evamat!B52&lt;&gt;"",SUM(Evamat!Y52,Evamat!AD52)/2,"")</f>
        <v>0</v>
      </c>
      <c r="H74" s="9"/>
      <c r="I74" s="9"/>
      <c r="J74" s="9"/>
    </row>
    <row r="75" spans="1:10" x14ac:dyDescent="0.25">
      <c r="A75" s="4">
        <v>36</v>
      </c>
      <c r="B75" s="131" t="str">
        <f>Evamat!B53&amp;" "</f>
        <v xml:space="preserve">Vargas Rodríguez Ariatna Monserrath </v>
      </c>
      <c r="C75" s="131"/>
      <c r="D75" s="131"/>
      <c r="E75" s="9">
        <f>IF(Evamat!B53&lt;&gt;"",SUM(Evamat!W53,Evamat!AA53:AC53)/4,"")</f>
        <v>0</v>
      </c>
      <c r="F75" s="9">
        <f>IF(Evamat!B53&lt;&gt;"",SUM(Evamat!X53,Evamat!Z53,Evamat!O53)/6,"")</f>
        <v>0</v>
      </c>
      <c r="G75" s="9">
        <f>IF(Evamat!B53&lt;&gt;"",SUM(Evamat!Y53,Evamat!AD53)/2,"")</f>
        <v>0</v>
      </c>
      <c r="H75" s="9"/>
      <c r="I75" s="9"/>
      <c r="J75" s="9"/>
    </row>
    <row r="76" spans="1:10" x14ac:dyDescent="0.25">
      <c r="A76" s="4">
        <v>37</v>
      </c>
      <c r="B76" s="131" t="str">
        <f>Evamat!B54&amp;" "</f>
        <v xml:space="preserve">Velasquez Velásquez Yeral Alexander </v>
      </c>
      <c r="C76" s="131"/>
      <c r="D76" s="131"/>
      <c r="E76" s="9">
        <f>IF(Evamat!B54&lt;&gt;"",SUM(Evamat!W54,Evamat!AA54:AC54)/4,"")</f>
        <v>0</v>
      </c>
      <c r="F76" s="9">
        <f>IF(Evamat!B54&lt;&gt;"",SUM(Evamat!X54,Evamat!Z54,Evamat!O54)/6,"")</f>
        <v>0</v>
      </c>
      <c r="G76" s="9">
        <f>IF(Evamat!B54&lt;&gt;"",SUM(Evamat!Y54,Evamat!AD54)/2,"")</f>
        <v>0</v>
      </c>
      <c r="H76" s="9"/>
      <c r="I76" s="9"/>
      <c r="J76" s="9"/>
    </row>
    <row r="77" spans="1:10" x14ac:dyDescent="0.25">
      <c r="A77" s="4">
        <v>38</v>
      </c>
      <c r="B77" s="131" t="str">
        <f>Evamat!B55&amp;" "</f>
        <v xml:space="preserve">Vidal Ule Yessenia Belén </v>
      </c>
      <c r="C77" s="131"/>
      <c r="D77" s="131"/>
      <c r="E77" s="9">
        <f>IF(Evamat!B55&lt;&gt;"",SUM(Evamat!W55,Evamat!AA55:AC55)/4,"")</f>
        <v>0</v>
      </c>
      <c r="F77" s="9">
        <f>IF(Evamat!B55&lt;&gt;"",SUM(Evamat!X55,Evamat!Z55,Evamat!O55)/6,"")</f>
        <v>0</v>
      </c>
      <c r="G77" s="9">
        <f>IF(Evamat!B55&lt;&gt;"",SUM(Evamat!Y55,Evamat!AD55)/2,"")</f>
        <v>0</v>
      </c>
      <c r="H77" s="9"/>
      <c r="I77" s="9"/>
      <c r="J77" s="9"/>
    </row>
    <row r="78" spans="1:10" x14ac:dyDescent="0.25">
      <c r="A78" s="4">
        <v>39</v>
      </c>
      <c r="B78" s="131" t="str">
        <f>Evamat!B56&amp;" "</f>
        <v xml:space="preserve">Mitrobich Pontigo Alejandro David </v>
      </c>
      <c r="C78" s="131"/>
      <c r="D78" s="131"/>
      <c r="E78" s="9">
        <f>IF(Evamat!B56&lt;&gt;"",SUM(Evamat!W56,Evamat!AA56:AC56)/4,"")</f>
        <v>0</v>
      </c>
      <c r="F78" s="9">
        <f>IF(Evamat!B56&lt;&gt;"",SUM(Evamat!X56,Evamat!Z56,Evamat!O56)/6,"")</f>
        <v>0</v>
      </c>
      <c r="G78" s="9">
        <f>IF(Evamat!B56&lt;&gt;"",SUM(Evamat!Y56,Evamat!AD56)/2,"")</f>
        <v>0</v>
      </c>
      <c r="H78" s="9"/>
      <c r="I78" s="9"/>
      <c r="J78" s="9"/>
    </row>
    <row r="79" spans="1:10" x14ac:dyDescent="0.25">
      <c r="A79" s="4">
        <v>40</v>
      </c>
      <c r="B79" s="131" t="str">
        <f>Evamat!B57&amp;" "</f>
        <v xml:space="preserve">Burgos Trujillo Genesis Ivon Millaray </v>
      </c>
      <c r="C79" s="131"/>
      <c r="D79" s="131"/>
      <c r="E79" s="9">
        <f>IF(Evamat!B57&lt;&gt;"",SUM(Evamat!W57,Evamat!AA57:AC57)/4,"")</f>
        <v>0</v>
      </c>
      <c r="F79" s="9">
        <f>IF(Evamat!B57&lt;&gt;"",SUM(Evamat!X57,Evamat!Z57,Evamat!O57)/6,"")</f>
        <v>0</v>
      </c>
      <c r="G79" s="9">
        <f>IF(Evamat!B57&lt;&gt;"",SUM(Evamat!Y57,Evamat!AD57)/2,"")</f>
        <v>0</v>
      </c>
      <c r="H79" s="9"/>
      <c r="I79" s="9"/>
      <c r="J79" s="9"/>
    </row>
    <row r="80" spans="1:10" x14ac:dyDescent="0.25">
      <c r="A80" s="4">
        <v>41</v>
      </c>
      <c r="B80" s="131" t="str">
        <f>Evamat!B58&amp;" "</f>
        <v xml:space="preserve"> </v>
      </c>
      <c r="C80" s="131"/>
      <c r="D80" s="131"/>
      <c r="E80" s="9" t="str">
        <f>IF(Evamat!B58&lt;&gt;"",SUM(Evamat!W58,Evamat!AA58:AC58)/4,"")</f>
        <v/>
      </c>
      <c r="F80" s="9" t="str">
        <f>IF(Evamat!B58&lt;&gt;"",SUM(Evamat!X58,Evamat!Z58,Evamat!O58)/6,"")</f>
        <v/>
      </c>
      <c r="G80" s="9" t="str">
        <f>IF(Evamat!B58&lt;&gt;"",SUM(Evamat!Y58,Evamat!AD58)/2,"")</f>
        <v/>
      </c>
      <c r="H80" s="9"/>
      <c r="I80" s="9"/>
      <c r="J80" s="9"/>
    </row>
    <row r="81" spans="1:13" x14ac:dyDescent="0.25">
      <c r="A81" s="4">
        <v>42</v>
      </c>
      <c r="B81" s="131" t="str">
        <f>Evamat!B59&amp;" "</f>
        <v xml:space="preserve"> </v>
      </c>
      <c r="C81" s="131"/>
      <c r="D81" s="131"/>
      <c r="E81" s="9" t="str">
        <f>IF(Evamat!B59&lt;&gt;"",SUM(Evamat!W59,Evamat!AA59:AC59)/4,"")</f>
        <v/>
      </c>
      <c r="F81" s="9" t="str">
        <f>IF(Evamat!B59&lt;&gt;"",SUM(Evamat!X59,Evamat!Z59,Evamat!O59)/6,"")</f>
        <v/>
      </c>
      <c r="G81" s="9" t="str">
        <f>IF(Evamat!B59&lt;&gt;"",SUM(Evamat!Y59,Evamat!AD59)/2,"")</f>
        <v/>
      </c>
      <c r="H81" s="9"/>
      <c r="I81" s="9"/>
      <c r="J81" s="9"/>
    </row>
    <row r="82" spans="1:13" x14ac:dyDescent="0.25">
      <c r="A82" s="4">
        <v>43</v>
      </c>
      <c r="B82" s="131" t="str">
        <f>Evamat!B60&amp;" "</f>
        <v xml:space="preserve"> </v>
      </c>
      <c r="C82" s="131"/>
      <c r="D82" s="131"/>
      <c r="E82" s="9" t="str">
        <f>IF(Evamat!B60&lt;&gt;"",SUM(Evamat!W60,Evamat!AA60:AC60)/4,"")</f>
        <v/>
      </c>
      <c r="F82" s="9" t="str">
        <f>IF(Evamat!B60&lt;&gt;"",SUM(Evamat!X60,Evamat!Z60,Evamat!O60)/6,"")</f>
        <v/>
      </c>
      <c r="G82" s="9" t="str">
        <f>IF(Evamat!B60&lt;&gt;"",SUM(Evamat!Y60,Evamat!AD60)/2,"")</f>
        <v/>
      </c>
      <c r="H82" s="9"/>
      <c r="I82" s="9"/>
      <c r="J82" s="9"/>
    </row>
    <row r="83" spans="1:13" x14ac:dyDescent="0.25">
      <c r="A83" s="4">
        <v>44</v>
      </c>
      <c r="B83" s="131" t="str">
        <f>Evamat!B61&amp;" "</f>
        <v xml:space="preserve"> </v>
      </c>
      <c r="C83" s="131"/>
      <c r="D83" s="131"/>
      <c r="E83" s="9" t="str">
        <f>IF(Evamat!B61&lt;&gt;"",SUM(Evamat!W61,Evamat!AA61:AC61)/4,"")</f>
        <v/>
      </c>
      <c r="F83" s="9" t="str">
        <f>IF(Evamat!B61&lt;&gt;"",SUM(Evamat!X61,Evamat!Z61,Evamat!O61)/6,"")</f>
        <v/>
      </c>
      <c r="G83" s="9" t="str">
        <f>IF(Evamat!B61&lt;&gt;"",SUM(Evamat!Y61,Evamat!AD61)/2,"")</f>
        <v/>
      </c>
      <c r="H83" s="9"/>
      <c r="I83" s="9"/>
      <c r="J83" s="9"/>
    </row>
    <row r="84" spans="1:13" x14ac:dyDescent="0.25">
      <c r="A84" s="4">
        <v>45</v>
      </c>
      <c r="B84" s="131" t="str">
        <f>Evamat!B62&amp;" "</f>
        <v xml:space="preserve"> </v>
      </c>
      <c r="C84" s="131"/>
      <c r="D84" s="131"/>
      <c r="E84" s="9" t="str">
        <f>IF(Evamat!B62&lt;&gt;"",SUM(Evamat!W62,Evamat!AA62:AC62)/4,"")</f>
        <v/>
      </c>
      <c r="F84" s="9" t="str">
        <f>IF(Evamat!B62&lt;&gt;"",SUM(Evamat!X62,Evamat!Z62,Evamat!O62)/6,"")</f>
        <v/>
      </c>
      <c r="G84" s="9" t="str">
        <f>IF(Evamat!B62&lt;&gt;"",SUM(Evamat!Y62,Evamat!AD62)/2,"")</f>
        <v/>
      </c>
      <c r="H84" s="9"/>
      <c r="I84" s="9"/>
      <c r="J84" s="9"/>
    </row>
    <row r="85" spans="1:13" ht="15.75" thickBot="1" x14ac:dyDescent="0.3">
      <c r="A85" s="14">
        <v>46</v>
      </c>
      <c r="B85" s="133" t="str">
        <f>Evamat!B63&amp;" "</f>
        <v xml:space="preserve"> </v>
      </c>
      <c r="C85" s="133"/>
      <c r="D85" s="133"/>
      <c r="E85" s="9" t="str">
        <f>IF(Evamat!B63&lt;&gt;"",SUM(Evamat!W63,Evamat!AA63:AC63)/4,"")</f>
        <v/>
      </c>
      <c r="F85" s="9" t="str">
        <f>IF(Evamat!B63&lt;&gt;"",SUM(Evamat!X63,Evamat!Z63,Evamat!O63)/6,"")</f>
        <v/>
      </c>
      <c r="G85" s="9" t="str">
        <f>IF(Evamat!B63&lt;&gt;"",SUM(Evamat!Y63,Evamat!AD63)/2,"")</f>
        <v/>
      </c>
      <c r="H85" s="9"/>
      <c r="I85" s="49"/>
      <c r="J85" s="49"/>
    </row>
    <row r="86" spans="1:13" ht="15.75" thickBot="1" x14ac:dyDescent="0.3">
      <c r="A86" s="134" t="s">
        <v>33</v>
      </c>
      <c r="B86" s="135"/>
      <c r="C86" s="135"/>
      <c r="D86" s="136"/>
      <c r="E86" s="51">
        <f>AVERAGE(E40:E85)</f>
        <v>2.5000000000000001E-2</v>
      </c>
      <c r="F86" s="50">
        <f>AVERAGE(F40:F85)</f>
        <v>2.5000000000000001E-2</v>
      </c>
      <c r="G86" s="52">
        <f t="shared" ref="G86" si="3">AVERAGE(G40:G85)</f>
        <v>2.5000000000000001E-2</v>
      </c>
      <c r="H86" s="50"/>
      <c r="I86" s="52"/>
      <c r="J86" s="50"/>
    </row>
    <row r="88" spans="1:13" ht="83.25" customHeight="1" x14ac:dyDescent="0.25">
      <c r="B88" s="137" t="s">
        <v>39</v>
      </c>
      <c r="C88" s="137"/>
      <c r="D88" s="137"/>
      <c r="E88" s="137"/>
      <c r="F88" s="137"/>
      <c r="G88" s="137"/>
      <c r="H88" s="137"/>
    </row>
    <row r="89" spans="1:13" ht="15.75" thickBot="1" x14ac:dyDescent="0.3"/>
    <row r="90" spans="1:13" ht="15.75" x14ac:dyDescent="0.25">
      <c r="A90" s="60" t="s">
        <v>34</v>
      </c>
      <c r="B90" s="152" t="s">
        <v>108</v>
      </c>
      <c r="C90" s="152"/>
      <c r="D90" s="149" t="s">
        <v>48</v>
      </c>
      <c r="E90" s="150"/>
      <c r="F90" s="150"/>
      <c r="G90" s="151"/>
      <c r="H90" s="54" t="s">
        <v>32</v>
      </c>
    </row>
    <row r="91" spans="1:13" ht="28.5" customHeight="1" x14ac:dyDescent="0.25">
      <c r="A91" s="25">
        <v>1</v>
      </c>
      <c r="B91" s="141" t="s">
        <v>97</v>
      </c>
      <c r="C91" s="141"/>
      <c r="D91" s="125" t="s">
        <v>100</v>
      </c>
      <c r="E91" s="126" t="s">
        <v>100</v>
      </c>
      <c r="F91" s="126" t="s">
        <v>100</v>
      </c>
      <c r="G91" s="127" t="s">
        <v>100</v>
      </c>
      <c r="H91" s="59">
        <f>IF(Evamat!W12=0,0,(Evamat!W12/Evamat!$F$15))</f>
        <v>2.5000000000000001E-2</v>
      </c>
      <c r="M91" s="100"/>
    </row>
    <row r="92" spans="1:13" ht="28.5" customHeight="1" x14ac:dyDescent="0.25">
      <c r="A92" s="25">
        <v>2</v>
      </c>
      <c r="B92" s="128" t="s">
        <v>98</v>
      </c>
      <c r="C92" s="128"/>
      <c r="D92" s="125" t="s">
        <v>101</v>
      </c>
      <c r="E92" s="126" t="s">
        <v>101</v>
      </c>
      <c r="F92" s="126" t="s">
        <v>101</v>
      </c>
      <c r="G92" s="127" t="s">
        <v>101</v>
      </c>
      <c r="H92" s="59">
        <f>Evamat!X$12/Evamat!F$15</f>
        <v>2.5000000000000001E-2</v>
      </c>
      <c r="M92" s="100"/>
    </row>
    <row r="93" spans="1:13" ht="28.5" customHeight="1" x14ac:dyDescent="0.25">
      <c r="A93" s="25">
        <v>3</v>
      </c>
      <c r="B93" s="128" t="s">
        <v>99</v>
      </c>
      <c r="C93" s="128"/>
      <c r="D93" s="125" t="s">
        <v>102</v>
      </c>
      <c r="E93" s="126" t="s">
        <v>102</v>
      </c>
      <c r="F93" s="126" t="s">
        <v>102</v>
      </c>
      <c r="G93" s="127" t="s">
        <v>102</v>
      </c>
      <c r="H93" s="59">
        <f>Evamat!Y$12/Evamat!F$15</f>
        <v>2.5000000000000001E-2</v>
      </c>
      <c r="M93" s="100"/>
    </row>
    <row r="94" spans="1:13" ht="28.5" customHeight="1" x14ac:dyDescent="0.25">
      <c r="A94" s="25">
        <v>4</v>
      </c>
      <c r="B94" s="128" t="s">
        <v>98</v>
      </c>
      <c r="C94" s="128"/>
      <c r="D94" s="125" t="s">
        <v>103</v>
      </c>
      <c r="E94" s="126" t="s">
        <v>103</v>
      </c>
      <c r="F94" s="126" t="s">
        <v>103</v>
      </c>
      <c r="G94" s="127" t="s">
        <v>103</v>
      </c>
      <c r="H94" s="59">
        <f>Evamat!Z$12/Evamat!F$15</f>
        <v>2.5000000000000001E-2</v>
      </c>
      <c r="M94" s="100"/>
    </row>
    <row r="95" spans="1:13" ht="28.5" customHeight="1" x14ac:dyDescent="0.25">
      <c r="A95" s="25">
        <v>5</v>
      </c>
      <c r="B95" s="128" t="s">
        <v>97</v>
      </c>
      <c r="C95" s="128"/>
      <c r="D95" s="125" t="s">
        <v>104</v>
      </c>
      <c r="E95" s="126" t="s">
        <v>104</v>
      </c>
      <c r="F95" s="126" t="s">
        <v>104</v>
      </c>
      <c r="G95" s="127" t="s">
        <v>104</v>
      </c>
      <c r="H95" s="59">
        <f>Evamat!AA$12/Evamat!F$15</f>
        <v>2.5000000000000001E-2</v>
      </c>
      <c r="M95" s="100"/>
    </row>
    <row r="96" spans="1:13" ht="33.75" customHeight="1" x14ac:dyDescent="0.25">
      <c r="A96" s="25">
        <v>6</v>
      </c>
      <c r="B96" s="128" t="s">
        <v>97</v>
      </c>
      <c r="C96" s="128"/>
      <c r="D96" s="125" t="s">
        <v>105</v>
      </c>
      <c r="E96" s="126" t="s">
        <v>105</v>
      </c>
      <c r="F96" s="126" t="s">
        <v>105</v>
      </c>
      <c r="G96" s="127" t="s">
        <v>105</v>
      </c>
      <c r="H96" s="59">
        <f>Evamat!AB$12/Evamat!F$15</f>
        <v>2.5000000000000001E-2</v>
      </c>
      <c r="M96" s="100"/>
    </row>
    <row r="97" spans="1:13" ht="28.5" customHeight="1" x14ac:dyDescent="0.25">
      <c r="A97" s="25">
        <v>7</v>
      </c>
      <c r="B97" s="128" t="s">
        <v>97</v>
      </c>
      <c r="C97" s="128"/>
      <c r="D97" s="125" t="s">
        <v>106</v>
      </c>
      <c r="E97" s="126" t="s">
        <v>106</v>
      </c>
      <c r="F97" s="126" t="s">
        <v>106</v>
      </c>
      <c r="G97" s="127" t="s">
        <v>106</v>
      </c>
      <c r="H97" s="59">
        <f>Evamat!AC$12/Evamat!F$15</f>
        <v>2.5000000000000001E-2</v>
      </c>
      <c r="M97" s="100"/>
    </row>
    <row r="98" spans="1:13" ht="28.5" customHeight="1" x14ac:dyDescent="0.25">
      <c r="A98" s="25">
        <v>8</v>
      </c>
      <c r="B98" s="128" t="s">
        <v>99</v>
      </c>
      <c r="C98" s="128"/>
      <c r="D98" s="125" t="s">
        <v>107</v>
      </c>
      <c r="E98" s="126" t="s">
        <v>107</v>
      </c>
      <c r="F98" s="126" t="s">
        <v>107</v>
      </c>
      <c r="G98" s="127" t="s">
        <v>107</v>
      </c>
      <c r="H98" s="59">
        <f>Evamat!AD$12/Evamat!F$15</f>
        <v>2.5000000000000001E-2</v>
      </c>
      <c r="M98" s="100"/>
    </row>
    <row r="99" spans="1:13" ht="28.5" customHeight="1" x14ac:dyDescent="0.25">
      <c r="A99" s="25">
        <v>9</v>
      </c>
      <c r="B99" s="128" t="s">
        <v>98</v>
      </c>
      <c r="C99" s="128"/>
      <c r="D99" s="125" t="s">
        <v>110</v>
      </c>
      <c r="E99" s="126" t="s">
        <v>107</v>
      </c>
      <c r="F99" s="126" t="s">
        <v>107</v>
      </c>
      <c r="G99" s="127" t="s">
        <v>107</v>
      </c>
      <c r="H99" s="59">
        <f>Evamat!AE$12/Evamat!F$15/4</f>
        <v>2.5000000000000001E-2</v>
      </c>
      <c r="M99" s="58"/>
    </row>
    <row r="100" spans="1:13" ht="28.5" customHeight="1" x14ac:dyDescent="0.25">
      <c r="A100" s="25">
        <v>10</v>
      </c>
      <c r="B100" s="129"/>
      <c r="C100" s="129"/>
      <c r="D100" s="130"/>
      <c r="E100" s="130"/>
      <c r="F100" s="130"/>
      <c r="G100" s="130"/>
      <c r="H100" s="59"/>
      <c r="M100" s="58"/>
    </row>
    <row r="101" spans="1:13" ht="28.5" customHeight="1" x14ac:dyDescent="0.25">
      <c r="A101" s="25">
        <v>11</v>
      </c>
      <c r="B101" s="122"/>
      <c r="C101" s="123"/>
      <c r="D101" s="124"/>
      <c r="E101" s="124"/>
      <c r="F101" s="124"/>
      <c r="G101" s="124"/>
      <c r="H101" s="59"/>
    </row>
    <row r="102" spans="1:13" ht="28.5" customHeight="1" x14ac:dyDescent="0.25">
      <c r="A102" s="25">
        <v>12</v>
      </c>
      <c r="B102" s="122"/>
      <c r="C102" s="123"/>
      <c r="D102" s="130"/>
      <c r="E102" s="130"/>
      <c r="F102" s="130"/>
      <c r="G102" s="130"/>
      <c r="H102" s="59"/>
    </row>
    <row r="103" spans="1:13" ht="28.5" customHeight="1" x14ac:dyDescent="0.25">
      <c r="A103" s="25">
        <v>13</v>
      </c>
      <c r="B103" s="122"/>
      <c r="C103" s="123"/>
      <c r="D103" s="130"/>
      <c r="E103" s="130"/>
      <c r="F103" s="130"/>
      <c r="G103" s="130"/>
      <c r="H103" s="59"/>
    </row>
    <row r="104" spans="1:13" ht="15.75" x14ac:dyDescent="0.25">
      <c r="A104" s="25"/>
      <c r="B104" s="152"/>
      <c r="C104" s="152"/>
      <c r="D104" s="153"/>
      <c r="E104" s="153"/>
      <c r="F104" s="153"/>
      <c r="G104" s="153"/>
      <c r="H104" s="59"/>
    </row>
    <row r="105" spans="1:13" ht="41.25" customHeight="1" x14ac:dyDescent="0.25">
      <c r="A105" s="24"/>
      <c r="B105" s="132" t="s">
        <v>35</v>
      </c>
      <c r="C105" s="132"/>
      <c r="D105" s="132"/>
      <c r="E105" s="132"/>
      <c r="F105" s="132"/>
      <c r="G105" s="132"/>
      <c r="H105" s="132"/>
    </row>
    <row r="106" spans="1:13" x14ac:dyDescent="0.25">
      <c r="A106" s="24"/>
    </row>
    <row r="107" spans="1:13" x14ac:dyDescent="0.25">
      <c r="A107" s="24"/>
    </row>
    <row r="108" spans="1:13" x14ac:dyDescent="0.25">
      <c r="A108" s="24"/>
    </row>
  </sheetData>
  <mergeCells count="92">
    <mergeCell ref="B102:C102"/>
    <mergeCell ref="D102:G102"/>
    <mergeCell ref="B103:C103"/>
    <mergeCell ref="D103:G103"/>
    <mergeCell ref="B104:C104"/>
    <mergeCell ref="D104:G104"/>
    <mergeCell ref="B93:C93"/>
    <mergeCell ref="D93:G93"/>
    <mergeCell ref="B94:C94"/>
    <mergeCell ref="D94:G94"/>
    <mergeCell ref="B82:D82"/>
    <mergeCell ref="B83:D83"/>
    <mergeCell ref="D90:G90"/>
    <mergeCell ref="B90:C90"/>
    <mergeCell ref="B91:C91"/>
    <mergeCell ref="D91:G91"/>
    <mergeCell ref="B92:C92"/>
    <mergeCell ref="D92:G92"/>
    <mergeCell ref="B76:D76"/>
    <mergeCell ref="B77:D77"/>
    <mergeCell ref="B78:D78"/>
    <mergeCell ref="B79:D79"/>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C51" workbookViewId="0">
      <selection activeCell="L95" sqref="L9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2016-05-24T16:38:20Z</dcterms:modified>
</cp:coreProperties>
</file>