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Z32" i="1" l="1"/>
  <c r="Z22" i="1"/>
  <c r="G15" i="2" l="1"/>
  <c r="G16" i="2"/>
  <c r="G17" i="2"/>
  <c r="I86" i="2"/>
  <c r="E41" i="2"/>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I40" i="2"/>
  <c r="H40" i="2"/>
  <c r="G40" i="2"/>
  <c r="F40" i="2"/>
  <c r="H109" i="2"/>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18" i="1"/>
  <c r="Z19" i="1"/>
  <c r="Z20" i="1"/>
  <c r="Z21" i="1"/>
  <c r="Z23" i="1"/>
  <c r="Z24" i="1"/>
  <c r="Z25" i="1"/>
  <c r="Z26" i="1"/>
  <c r="Z27" i="1"/>
  <c r="Z28" i="1"/>
  <c r="Z29" i="1"/>
  <c r="Z30" i="1"/>
  <c r="Z31"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8" i="1"/>
  <c r="AY12" i="1" l="1"/>
  <c r="B69" i="2"/>
  <c r="B70" i="2"/>
  <c r="B71" i="2"/>
  <c r="B72" i="2"/>
  <c r="B73" i="2"/>
  <c r="B74" i="2"/>
  <c r="B75" i="2"/>
  <c r="B76" i="2"/>
  <c r="B77" i="2"/>
  <c r="B78" i="2"/>
  <c r="B79" i="2"/>
  <c r="B80" i="2"/>
  <c r="B81" i="2"/>
  <c r="B82" i="2"/>
  <c r="B83" i="2"/>
  <c r="B84" i="2"/>
  <c r="B72" i="1" l="1"/>
  <c r="AG63" i="1"/>
  <c r="AH63" i="1"/>
  <c r="AI63" i="1"/>
  <c r="AJ63" i="1"/>
  <c r="AK63" i="1"/>
  <c r="AL63" i="1"/>
  <c r="AM63" i="1"/>
  <c r="AN63" i="1"/>
  <c r="AO63" i="1"/>
  <c r="AP63" i="1"/>
  <c r="AQ63" i="1"/>
  <c r="AR63" i="1"/>
  <c r="AS63" i="1"/>
  <c r="AT63" i="1"/>
  <c r="AU63" i="1"/>
  <c r="AV63" i="1"/>
  <c r="AW63" i="1"/>
  <c r="AX63" i="1"/>
  <c r="B6" i="2"/>
  <c r="AT18" i="1"/>
  <c r="AU18" i="1"/>
  <c r="AV18" i="1"/>
  <c r="AW18" i="1"/>
  <c r="AX18" i="1"/>
  <c r="AT19" i="1"/>
  <c r="AU19" i="1"/>
  <c r="AV19" i="1"/>
  <c r="AW19" i="1"/>
  <c r="AX19" i="1"/>
  <c r="AT20" i="1"/>
  <c r="AU20" i="1"/>
  <c r="AV20" i="1"/>
  <c r="AW20" i="1"/>
  <c r="AX20" i="1"/>
  <c r="AT21" i="1"/>
  <c r="AU21" i="1"/>
  <c r="AV21" i="1"/>
  <c r="AW21" i="1"/>
  <c r="AX21" i="1"/>
  <c r="AT22" i="1"/>
  <c r="AU22" i="1"/>
  <c r="AV22" i="1"/>
  <c r="AW22" i="1"/>
  <c r="AX22" i="1"/>
  <c r="AT23" i="1"/>
  <c r="AU23" i="1"/>
  <c r="AV23" i="1"/>
  <c r="AW23" i="1"/>
  <c r="AX23" i="1"/>
  <c r="AT24" i="1"/>
  <c r="AU24" i="1"/>
  <c r="AV24" i="1"/>
  <c r="AW24" i="1"/>
  <c r="AX24" i="1"/>
  <c r="AT25" i="1"/>
  <c r="AU25" i="1"/>
  <c r="AV25" i="1"/>
  <c r="AW25" i="1"/>
  <c r="AX25" i="1"/>
  <c r="AT26" i="1"/>
  <c r="AU26" i="1"/>
  <c r="AV26" i="1"/>
  <c r="AW26" i="1"/>
  <c r="AX26" i="1"/>
  <c r="AT27" i="1"/>
  <c r="AU27" i="1"/>
  <c r="AV27" i="1"/>
  <c r="AW27" i="1"/>
  <c r="AX27" i="1"/>
  <c r="AT28" i="1"/>
  <c r="AU28" i="1"/>
  <c r="AV28" i="1"/>
  <c r="AW28" i="1"/>
  <c r="AX28" i="1"/>
  <c r="AT29" i="1"/>
  <c r="AU29" i="1"/>
  <c r="AV29" i="1"/>
  <c r="AW29" i="1"/>
  <c r="AX29" i="1"/>
  <c r="AT30" i="1"/>
  <c r="AU30" i="1"/>
  <c r="AV30" i="1"/>
  <c r="AW30" i="1"/>
  <c r="AX30" i="1"/>
  <c r="AT31" i="1"/>
  <c r="AU31" i="1"/>
  <c r="AV31" i="1"/>
  <c r="AW31" i="1"/>
  <c r="AX31" i="1"/>
  <c r="AT32" i="1"/>
  <c r="AU32" i="1"/>
  <c r="AV32" i="1"/>
  <c r="AW32" i="1"/>
  <c r="AX32" i="1"/>
  <c r="AT33" i="1"/>
  <c r="AU33" i="1"/>
  <c r="AV33" i="1"/>
  <c r="AW33" i="1"/>
  <c r="AX33" i="1"/>
  <c r="AT34" i="1"/>
  <c r="AU34" i="1"/>
  <c r="AV34" i="1"/>
  <c r="AW34" i="1"/>
  <c r="AX34" i="1"/>
  <c r="AT35" i="1"/>
  <c r="AU35" i="1"/>
  <c r="AV35" i="1"/>
  <c r="AW35" i="1"/>
  <c r="AX35" i="1"/>
  <c r="AT36" i="1"/>
  <c r="AU36" i="1"/>
  <c r="AV36" i="1"/>
  <c r="AW36" i="1"/>
  <c r="AX36" i="1"/>
  <c r="AT37" i="1"/>
  <c r="AU37" i="1"/>
  <c r="AV37" i="1"/>
  <c r="AW37" i="1"/>
  <c r="AX37" i="1"/>
  <c r="AT38" i="1"/>
  <c r="AU38" i="1"/>
  <c r="AV38" i="1"/>
  <c r="AW38" i="1"/>
  <c r="AX38" i="1"/>
  <c r="AT39" i="1"/>
  <c r="AU39" i="1"/>
  <c r="AV39" i="1"/>
  <c r="AW39" i="1"/>
  <c r="AX39" i="1"/>
  <c r="AT40" i="1"/>
  <c r="AU40" i="1"/>
  <c r="AV40" i="1"/>
  <c r="AW40" i="1"/>
  <c r="AX40" i="1"/>
  <c r="AT41" i="1"/>
  <c r="AU41" i="1"/>
  <c r="AV41" i="1"/>
  <c r="AW41" i="1"/>
  <c r="AX41" i="1"/>
  <c r="AT42" i="1"/>
  <c r="AU42" i="1"/>
  <c r="AV42" i="1"/>
  <c r="AW42" i="1"/>
  <c r="AX42" i="1"/>
  <c r="AT43" i="1"/>
  <c r="AU43" i="1"/>
  <c r="AV43" i="1"/>
  <c r="AW43" i="1"/>
  <c r="AX43" i="1"/>
  <c r="AT44" i="1"/>
  <c r="AU44" i="1"/>
  <c r="AV44" i="1"/>
  <c r="AW44" i="1"/>
  <c r="AX44" i="1"/>
  <c r="AT45" i="1"/>
  <c r="AU45" i="1"/>
  <c r="AV45" i="1"/>
  <c r="AW45" i="1"/>
  <c r="AX45" i="1"/>
  <c r="AT46" i="1"/>
  <c r="AU46" i="1"/>
  <c r="AV46" i="1"/>
  <c r="AW46" i="1"/>
  <c r="AX46" i="1"/>
  <c r="AT47" i="1"/>
  <c r="AU47" i="1"/>
  <c r="AV47" i="1"/>
  <c r="AW47" i="1"/>
  <c r="AX47" i="1"/>
  <c r="AT48" i="1"/>
  <c r="AU48" i="1"/>
  <c r="AV48" i="1"/>
  <c r="AW48" i="1"/>
  <c r="AX48" i="1"/>
  <c r="AT49" i="1"/>
  <c r="AU49" i="1"/>
  <c r="AV49" i="1"/>
  <c r="AW49" i="1"/>
  <c r="AX49" i="1"/>
  <c r="AT50" i="1"/>
  <c r="AU50" i="1"/>
  <c r="AV50" i="1"/>
  <c r="AW50" i="1"/>
  <c r="AX50" i="1"/>
  <c r="AT51" i="1"/>
  <c r="AU51" i="1"/>
  <c r="AV51" i="1"/>
  <c r="AW51" i="1"/>
  <c r="AX51" i="1"/>
  <c r="AT52" i="1"/>
  <c r="AU52" i="1"/>
  <c r="AV52" i="1"/>
  <c r="AW52" i="1"/>
  <c r="AX52" i="1"/>
  <c r="AT53" i="1"/>
  <c r="AU53" i="1"/>
  <c r="AV53" i="1"/>
  <c r="AW53" i="1"/>
  <c r="AX53" i="1"/>
  <c r="AT54" i="1"/>
  <c r="AU54" i="1"/>
  <c r="AV54" i="1"/>
  <c r="AW54" i="1"/>
  <c r="AX54" i="1"/>
  <c r="AT55" i="1"/>
  <c r="AU55" i="1"/>
  <c r="AV55" i="1"/>
  <c r="AW55" i="1"/>
  <c r="AX55" i="1"/>
  <c r="AT56" i="1"/>
  <c r="AU56" i="1"/>
  <c r="AV56" i="1"/>
  <c r="AW56" i="1"/>
  <c r="AX56" i="1"/>
  <c r="AT57" i="1"/>
  <c r="AU57" i="1"/>
  <c r="AV57" i="1"/>
  <c r="AW57" i="1"/>
  <c r="AX57" i="1"/>
  <c r="AT58" i="1"/>
  <c r="AU58" i="1"/>
  <c r="AV58" i="1"/>
  <c r="AW58" i="1"/>
  <c r="AX58" i="1"/>
  <c r="AT59" i="1"/>
  <c r="AU59" i="1"/>
  <c r="AV59" i="1"/>
  <c r="AW59" i="1"/>
  <c r="AX59" i="1"/>
  <c r="AT60" i="1"/>
  <c r="AU60" i="1"/>
  <c r="AV60" i="1"/>
  <c r="AW60" i="1"/>
  <c r="AX60" i="1"/>
  <c r="AT61" i="1"/>
  <c r="AU61" i="1"/>
  <c r="AV61" i="1"/>
  <c r="AW61" i="1"/>
  <c r="AX61" i="1"/>
  <c r="AT62" i="1"/>
  <c r="AU62" i="1"/>
  <c r="AV62" i="1"/>
  <c r="AW62" i="1"/>
  <c r="AX62"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S18" i="1"/>
  <c r="AL18" i="1"/>
  <c r="AW12" i="1" l="1"/>
  <c r="H107" i="2" s="1"/>
  <c r="AV12" i="1"/>
  <c r="H106" i="2" s="1"/>
  <c r="AX12" i="1"/>
  <c r="H108" i="2" s="1"/>
  <c r="AT12" i="1"/>
  <c r="H104" i="2" s="1"/>
  <c r="AU12" i="1"/>
  <c r="H105" i="2" s="1"/>
  <c r="AG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H18" i="1" l="1"/>
  <c r="AI18" i="1"/>
  <c r="AJ18" i="1"/>
  <c r="AK18" i="1"/>
  <c r="AM18" i="1"/>
  <c r="AN18" i="1"/>
  <c r="AO18" i="1"/>
  <c r="AP18" i="1"/>
  <c r="AQ18" i="1"/>
  <c r="AR18" i="1"/>
  <c r="AH19" i="1"/>
  <c r="AI19" i="1"/>
  <c r="AJ19" i="1"/>
  <c r="AK19" i="1"/>
  <c r="AM19" i="1"/>
  <c r="AN19" i="1"/>
  <c r="AO19" i="1"/>
  <c r="AP19" i="1"/>
  <c r="AQ19" i="1"/>
  <c r="AR19" i="1"/>
  <c r="AH20" i="1"/>
  <c r="AI20" i="1"/>
  <c r="AJ20" i="1"/>
  <c r="AK20" i="1"/>
  <c r="AM20" i="1"/>
  <c r="AN20" i="1"/>
  <c r="AO20" i="1"/>
  <c r="AP20" i="1"/>
  <c r="AQ20" i="1"/>
  <c r="AR20" i="1"/>
  <c r="AH21" i="1"/>
  <c r="AI21" i="1"/>
  <c r="AJ21" i="1"/>
  <c r="AK21" i="1"/>
  <c r="AM21" i="1"/>
  <c r="AN21" i="1"/>
  <c r="AO21" i="1"/>
  <c r="AP21" i="1"/>
  <c r="AQ21" i="1"/>
  <c r="AR21" i="1"/>
  <c r="AH22" i="1"/>
  <c r="AI22" i="1"/>
  <c r="AJ22" i="1"/>
  <c r="AK22" i="1"/>
  <c r="AM22" i="1"/>
  <c r="AN22" i="1"/>
  <c r="AO22" i="1"/>
  <c r="AP22" i="1"/>
  <c r="AQ22" i="1"/>
  <c r="AR22" i="1"/>
  <c r="AH23" i="1"/>
  <c r="AI23" i="1"/>
  <c r="AJ23" i="1"/>
  <c r="AK23" i="1"/>
  <c r="AM23" i="1"/>
  <c r="AN23" i="1"/>
  <c r="AO23" i="1"/>
  <c r="AP23" i="1"/>
  <c r="AQ23" i="1"/>
  <c r="AR23" i="1"/>
  <c r="AH24" i="1"/>
  <c r="AI24" i="1"/>
  <c r="AJ24" i="1"/>
  <c r="AK24" i="1"/>
  <c r="AM24" i="1"/>
  <c r="AN24" i="1"/>
  <c r="AO24" i="1"/>
  <c r="AP24" i="1"/>
  <c r="AQ24" i="1"/>
  <c r="AR24" i="1"/>
  <c r="AH25" i="1"/>
  <c r="AI25" i="1"/>
  <c r="AJ25" i="1"/>
  <c r="AK25" i="1"/>
  <c r="AM25" i="1"/>
  <c r="AN25" i="1"/>
  <c r="AO25" i="1"/>
  <c r="AP25" i="1"/>
  <c r="AQ25" i="1"/>
  <c r="AR25" i="1"/>
  <c r="AH26" i="1"/>
  <c r="AI26" i="1"/>
  <c r="AJ26" i="1"/>
  <c r="AK26" i="1"/>
  <c r="AM26" i="1"/>
  <c r="AN26" i="1"/>
  <c r="AO26" i="1"/>
  <c r="AP26" i="1"/>
  <c r="AQ26" i="1"/>
  <c r="AR26" i="1"/>
  <c r="AH27" i="1"/>
  <c r="AI27" i="1"/>
  <c r="AJ27" i="1"/>
  <c r="AK27" i="1"/>
  <c r="AM27" i="1"/>
  <c r="AN27" i="1"/>
  <c r="AO27" i="1"/>
  <c r="AP27" i="1"/>
  <c r="AQ27" i="1"/>
  <c r="AR27" i="1"/>
  <c r="AH28" i="1"/>
  <c r="AI28" i="1"/>
  <c r="AJ28" i="1"/>
  <c r="AK28" i="1"/>
  <c r="AM28" i="1"/>
  <c r="AN28" i="1"/>
  <c r="AO28" i="1"/>
  <c r="AP28" i="1"/>
  <c r="AQ28" i="1"/>
  <c r="AR28" i="1"/>
  <c r="AH29" i="1"/>
  <c r="AI29" i="1"/>
  <c r="AJ29" i="1"/>
  <c r="AK29" i="1"/>
  <c r="AM29" i="1"/>
  <c r="AN29" i="1"/>
  <c r="AO29" i="1"/>
  <c r="AP29" i="1"/>
  <c r="AQ29" i="1"/>
  <c r="AR29" i="1"/>
  <c r="AH30" i="1"/>
  <c r="AI30" i="1"/>
  <c r="AJ30" i="1"/>
  <c r="AK30" i="1"/>
  <c r="AM30" i="1"/>
  <c r="AN30" i="1"/>
  <c r="AO30" i="1"/>
  <c r="AP30" i="1"/>
  <c r="AQ30" i="1"/>
  <c r="AR30" i="1"/>
  <c r="AH31" i="1"/>
  <c r="AI31" i="1"/>
  <c r="AJ31" i="1"/>
  <c r="AK31" i="1"/>
  <c r="AM31" i="1"/>
  <c r="AN31" i="1"/>
  <c r="AO31" i="1"/>
  <c r="AP31" i="1"/>
  <c r="AQ31" i="1"/>
  <c r="AR31" i="1"/>
  <c r="AH32" i="1"/>
  <c r="AI32" i="1"/>
  <c r="AJ32" i="1"/>
  <c r="AK32" i="1"/>
  <c r="AM32" i="1"/>
  <c r="AN32" i="1"/>
  <c r="AO32" i="1"/>
  <c r="AP32" i="1"/>
  <c r="AQ32" i="1"/>
  <c r="AR32" i="1"/>
  <c r="AH33" i="1"/>
  <c r="AI33" i="1"/>
  <c r="AJ33" i="1"/>
  <c r="AK33" i="1"/>
  <c r="AM33" i="1"/>
  <c r="AN33" i="1"/>
  <c r="AO33" i="1"/>
  <c r="AP33" i="1"/>
  <c r="AQ33" i="1"/>
  <c r="AR33" i="1"/>
  <c r="AH34" i="1"/>
  <c r="AI34" i="1"/>
  <c r="AJ34" i="1"/>
  <c r="AK34" i="1"/>
  <c r="AM34" i="1"/>
  <c r="AN34" i="1"/>
  <c r="AO34" i="1"/>
  <c r="AP34" i="1"/>
  <c r="AQ34" i="1"/>
  <c r="AR34" i="1"/>
  <c r="AH35" i="1"/>
  <c r="AI35" i="1"/>
  <c r="AJ35" i="1"/>
  <c r="AK35" i="1"/>
  <c r="AM35" i="1"/>
  <c r="AN35" i="1"/>
  <c r="AO35" i="1"/>
  <c r="AP35" i="1"/>
  <c r="AQ35" i="1"/>
  <c r="AR35" i="1"/>
  <c r="AH36" i="1"/>
  <c r="AI36" i="1"/>
  <c r="AJ36" i="1"/>
  <c r="AK36" i="1"/>
  <c r="AM36" i="1"/>
  <c r="AN36" i="1"/>
  <c r="AO36" i="1"/>
  <c r="AP36" i="1"/>
  <c r="AQ36" i="1"/>
  <c r="AR36" i="1"/>
  <c r="AH37" i="1"/>
  <c r="AI37" i="1"/>
  <c r="AJ37" i="1"/>
  <c r="AK37" i="1"/>
  <c r="AM37" i="1"/>
  <c r="AN37" i="1"/>
  <c r="AO37" i="1"/>
  <c r="AP37" i="1"/>
  <c r="AQ37" i="1"/>
  <c r="AR37" i="1"/>
  <c r="AH38" i="1"/>
  <c r="AI38" i="1"/>
  <c r="AJ38" i="1"/>
  <c r="AK38" i="1"/>
  <c r="AM38" i="1"/>
  <c r="AN38" i="1"/>
  <c r="AO38" i="1"/>
  <c r="AP38" i="1"/>
  <c r="AQ38" i="1"/>
  <c r="AR38" i="1"/>
  <c r="AH39" i="1"/>
  <c r="AI39" i="1"/>
  <c r="AJ39" i="1"/>
  <c r="AK39" i="1"/>
  <c r="AM39" i="1"/>
  <c r="AN39" i="1"/>
  <c r="AO39" i="1"/>
  <c r="AP39" i="1"/>
  <c r="AQ39" i="1"/>
  <c r="AR39" i="1"/>
  <c r="AH40" i="1"/>
  <c r="AI40" i="1"/>
  <c r="AJ40" i="1"/>
  <c r="AK40" i="1"/>
  <c r="AM40" i="1"/>
  <c r="AN40" i="1"/>
  <c r="AO40" i="1"/>
  <c r="AP40" i="1"/>
  <c r="AQ40" i="1"/>
  <c r="AR40" i="1"/>
  <c r="AH41" i="1"/>
  <c r="AI41" i="1"/>
  <c r="AJ41" i="1"/>
  <c r="AK41" i="1"/>
  <c r="AM41" i="1"/>
  <c r="AN41" i="1"/>
  <c r="AO41" i="1"/>
  <c r="AP41" i="1"/>
  <c r="AQ41" i="1"/>
  <c r="AR41" i="1"/>
  <c r="AH42" i="1"/>
  <c r="AI42" i="1"/>
  <c r="AJ42" i="1"/>
  <c r="AK42" i="1"/>
  <c r="AM42" i="1"/>
  <c r="AN42" i="1"/>
  <c r="AO42" i="1"/>
  <c r="AP42" i="1"/>
  <c r="AQ42" i="1"/>
  <c r="AR42" i="1"/>
  <c r="AH43" i="1"/>
  <c r="AI43" i="1"/>
  <c r="AJ43" i="1"/>
  <c r="AK43" i="1"/>
  <c r="AM43" i="1"/>
  <c r="AN43" i="1"/>
  <c r="AO43" i="1"/>
  <c r="AP43" i="1"/>
  <c r="AQ43" i="1"/>
  <c r="AR43" i="1"/>
  <c r="AH44" i="1"/>
  <c r="AI44" i="1"/>
  <c r="AJ44" i="1"/>
  <c r="AK44" i="1"/>
  <c r="AM44" i="1"/>
  <c r="AN44" i="1"/>
  <c r="AO44" i="1"/>
  <c r="AP44" i="1"/>
  <c r="AQ44" i="1"/>
  <c r="AR44" i="1"/>
  <c r="AH45" i="1"/>
  <c r="AI45" i="1"/>
  <c r="AJ45" i="1"/>
  <c r="AK45" i="1"/>
  <c r="AM45" i="1"/>
  <c r="AN45" i="1"/>
  <c r="AO45" i="1"/>
  <c r="AP45" i="1"/>
  <c r="AQ45" i="1"/>
  <c r="AR45" i="1"/>
  <c r="AH46" i="1"/>
  <c r="AI46" i="1"/>
  <c r="AJ46" i="1"/>
  <c r="AK46" i="1"/>
  <c r="AM46" i="1"/>
  <c r="AN46" i="1"/>
  <c r="AO46" i="1"/>
  <c r="AP46" i="1"/>
  <c r="AQ46" i="1"/>
  <c r="AR46" i="1"/>
  <c r="AH47" i="1"/>
  <c r="AI47" i="1"/>
  <c r="AJ47" i="1"/>
  <c r="AK47" i="1"/>
  <c r="AM47" i="1"/>
  <c r="AN47" i="1"/>
  <c r="AO47" i="1"/>
  <c r="AP47" i="1"/>
  <c r="AQ47" i="1"/>
  <c r="AR47" i="1"/>
  <c r="AH48" i="1"/>
  <c r="AI48" i="1"/>
  <c r="AJ48" i="1"/>
  <c r="AK48" i="1"/>
  <c r="AM48" i="1"/>
  <c r="AN48" i="1"/>
  <c r="AO48" i="1"/>
  <c r="AP48" i="1"/>
  <c r="AQ48" i="1"/>
  <c r="AR48" i="1"/>
  <c r="AH49" i="1"/>
  <c r="AI49" i="1"/>
  <c r="AJ49" i="1"/>
  <c r="AK49" i="1"/>
  <c r="AM49" i="1"/>
  <c r="AN49" i="1"/>
  <c r="AO49" i="1"/>
  <c r="AP49" i="1"/>
  <c r="AQ49" i="1"/>
  <c r="AR49" i="1"/>
  <c r="AH50" i="1"/>
  <c r="AI50" i="1"/>
  <c r="AJ50" i="1"/>
  <c r="AK50" i="1"/>
  <c r="AM50" i="1"/>
  <c r="AN50" i="1"/>
  <c r="AO50" i="1"/>
  <c r="AP50" i="1"/>
  <c r="AQ50" i="1"/>
  <c r="AR50" i="1"/>
  <c r="AH51" i="1"/>
  <c r="AI51" i="1"/>
  <c r="AJ51" i="1"/>
  <c r="AK51" i="1"/>
  <c r="AM51" i="1"/>
  <c r="AN51" i="1"/>
  <c r="AO51" i="1"/>
  <c r="AP51" i="1"/>
  <c r="AQ51" i="1"/>
  <c r="AR51" i="1"/>
  <c r="AH52" i="1"/>
  <c r="AI52" i="1"/>
  <c r="AJ52" i="1"/>
  <c r="AK52" i="1"/>
  <c r="AM52" i="1"/>
  <c r="AN52" i="1"/>
  <c r="AO52" i="1"/>
  <c r="AP52" i="1"/>
  <c r="AQ52" i="1"/>
  <c r="AR52" i="1"/>
  <c r="AH53" i="1"/>
  <c r="AI53" i="1"/>
  <c r="AJ53" i="1"/>
  <c r="AK53" i="1"/>
  <c r="AM53" i="1"/>
  <c r="AN53" i="1"/>
  <c r="AO53" i="1"/>
  <c r="AP53" i="1"/>
  <c r="AQ53" i="1"/>
  <c r="AR53" i="1"/>
  <c r="AH54" i="1"/>
  <c r="AI54" i="1"/>
  <c r="AJ54" i="1"/>
  <c r="AK54" i="1"/>
  <c r="AM54" i="1"/>
  <c r="AN54" i="1"/>
  <c r="AO54" i="1"/>
  <c r="AP54" i="1"/>
  <c r="AQ54" i="1"/>
  <c r="AR54" i="1"/>
  <c r="AH55" i="1"/>
  <c r="AI55" i="1"/>
  <c r="AJ55" i="1"/>
  <c r="AK55" i="1"/>
  <c r="AM55" i="1"/>
  <c r="AN55" i="1"/>
  <c r="AO55" i="1"/>
  <c r="AP55" i="1"/>
  <c r="AQ55" i="1"/>
  <c r="AR55" i="1"/>
  <c r="AH56" i="1"/>
  <c r="AI56" i="1"/>
  <c r="AJ56" i="1"/>
  <c r="AK56" i="1"/>
  <c r="AM56" i="1"/>
  <c r="AN56" i="1"/>
  <c r="AO56" i="1"/>
  <c r="AP56" i="1"/>
  <c r="AQ56" i="1"/>
  <c r="AR56" i="1"/>
  <c r="AH57" i="1"/>
  <c r="AI57" i="1"/>
  <c r="AJ57" i="1"/>
  <c r="AK57" i="1"/>
  <c r="AM57" i="1"/>
  <c r="AN57" i="1"/>
  <c r="AO57" i="1"/>
  <c r="AP57" i="1"/>
  <c r="AQ57" i="1"/>
  <c r="AR57" i="1"/>
  <c r="AH58" i="1"/>
  <c r="AI58" i="1"/>
  <c r="AJ58" i="1"/>
  <c r="AK58" i="1"/>
  <c r="AM58" i="1"/>
  <c r="AN58" i="1"/>
  <c r="AO58" i="1"/>
  <c r="AP58" i="1"/>
  <c r="AQ58" i="1"/>
  <c r="AR58" i="1"/>
  <c r="AH59" i="1"/>
  <c r="AI59" i="1"/>
  <c r="AJ59" i="1"/>
  <c r="AK59" i="1"/>
  <c r="AM59" i="1"/>
  <c r="AN59" i="1"/>
  <c r="AO59" i="1"/>
  <c r="AP59" i="1"/>
  <c r="AQ59" i="1"/>
  <c r="AR59" i="1"/>
  <c r="AH60" i="1"/>
  <c r="AI60" i="1"/>
  <c r="AJ60" i="1"/>
  <c r="AK60" i="1"/>
  <c r="AM60" i="1"/>
  <c r="AN60" i="1"/>
  <c r="AO60" i="1"/>
  <c r="AP60" i="1"/>
  <c r="AQ60" i="1"/>
  <c r="AR60" i="1"/>
  <c r="AH61" i="1"/>
  <c r="AI61" i="1"/>
  <c r="AJ61" i="1"/>
  <c r="AK61" i="1"/>
  <c r="AM61" i="1"/>
  <c r="AN61" i="1"/>
  <c r="AO61" i="1"/>
  <c r="AP61" i="1"/>
  <c r="AQ61" i="1"/>
  <c r="AR61" i="1"/>
  <c r="AH62" i="1"/>
  <c r="AI62" i="1"/>
  <c r="AJ62" i="1"/>
  <c r="AK62" i="1"/>
  <c r="AM62" i="1"/>
  <c r="AN62" i="1"/>
  <c r="AO62" i="1"/>
  <c r="AP62" i="1"/>
  <c r="AQ62" i="1"/>
  <c r="AR62" i="1"/>
  <c r="AG55" i="1"/>
  <c r="AG56" i="1"/>
  <c r="AG57" i="1"/>
  <c r="AG58" i="1"/>
  <c r="AG59" i="1"/>
  <c r="AG60" i="1"/>
  <c r="AG61" i="1"/>
  <c r="AG62" i="1"/>
  <c r="F86" i="2" l="1"/>
  <c r="E40" i="2"/>
  <c r="AH12" i="1"/>
  <c r="H92" i="2" s="1"/>
  <c r="AS12" i="1"/>
  <c r="H103" i="2" s="1"/>
  <c r="AR12" i="1"/>
  <c r="H102" i="2" s="1"/>
  <c r="AQ12" i="1"/>
  <c r="H101" i="2" s="1"/>
  <c r="AP12" i="1"/>
  <c r="H100" i="2" s="1"/>
  <c r="AO12" i="1"/>
  <c r="H99" i="2" s="1"/>
  <c r="AN12" i="1"/>
  <c r="H98" i="2" s="1"/>
  <c r="AM12" i="1"/>
  <c r="H97" i="2" s="1"/>
  <c r="AL12" i="1"/>
  <c r="H96" i="2" s="1"/>
  <c r="AK12" i="1"/>
  <c r="H95" i="2" s="1"/>
  <c r="AJ12" i="1"/>
  <c r="H94" i="2" s="1"/>
  <c r="AI12" i="1"/>
  <c r="H93" i="2" s="1"/>
  <c r="B5" i="2"/>
  <c r="H86" i="2" l="1"/>
  <c r="G86" i="2"/>
  <c r="AA57" i="1"/>
  <c r="AA61" i="1"/>
  <c r="AA58" i="1"/>
  <c r="AA62" i="1"/>
  <c r="AA59" i="1"/>
  <c r="AA55" i="1"/>
  <c r="AA60" i="1"/>
  <c r="AA56" i="1"/>
  <c r="AA18" i="1"/>
  <c r="AG51" i="1"/>
  <c r="AG52" i="1"/>
  <c r="AG53" i="1"/>
  <c r="AG54"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B4" i="2"/>
  <c r="E86" i="2" l="1"/>
  <c r="AG12" i="1"/>
  <c r="H91" i="2" s="1"/>
  <c r="AA19" i="1" l="1"/>
  <c r="AA63" i="1"/>
  <c r="AA28" i="1"/>
  <c r="AA36" i="1"/>
  <c r="AA44" i="1"/>
  <c r="AA54" i="1"/>
  <c r="AA25" i="1"/>
  <c r="AA33" i="1"/>
  <c r="AA41" i="1"/>
  <c r="AA49" i="1"/>
  <c r="AA26" i="1"/>
  <c r="AA34" i="1"/>
  <c r="AA42" i="1"/>
  <c r="AA50" i="1"/>
  <c r="AA23" i="1"/>
  <c r="AA31" i="1"/>
  <c r="AA39" i="1"/>
  <c r="AA47" i="1"/>
  <c r="AA53" i="1"/>
  <c r="AA24" i="1"/>
  <c r="AA32" i="1"/>
  <c r="AA40" i="1"/>
  <c r="AA48" i="1"/>
  <c r="AA21" i="1"/>
  <c r="AA29" i="1"/>
  <c r="AA37" i="1"/>
  <c r="AA45" i="1"/>
  <c r="AA51" i="1"/>
  <c r="AA22" i="1"/>
  <c r="AA30" i="1"/>
  <c r="AA38" i="1"/>
  <c r="AA46" i="1"/>
  <c r="AA52" i="1"/>
  <c r="AA27" i="1"/>
  <c r="AA35" i="1"/>
  <c r="AA43" i="1"/>
  <c r="AA20" i="1"/>
  <c r="E17" i="2"/>
  <c r="F17" i="2"/>
  <c r="F16" i="2"/>
  <c r="F15"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 xml:space="preserve">Nota:
A: Ausente
P: Presente
</t>
        </r>
      </text>
    </comment>
    <comment ref="Y17" authorId="0">
      <text>
        <r>
          <rPr>
            <b/>
            <sz val="9"/>
            <color indexed="81"/>
            <rFont val="Tahoma"/>
            <family val="2"/>
          </rPr>
          <t xml:space="preserve">Pregunta abierta clase28:
puntaje max. 3ptos
-Respta Completa: 3ptos
-Respta incompleta: 2ptos
-Otras respuesta: 1ptos
-Omitida: 0ptos
</t>
        </r>
      </text>
    </comment>
  </commentList>
</comments>
</file>

<file path=xl/comments2.xml><?xml version="1.0" encoding="utf-8"?>
<comments xmlns="http://schemas.openxmlformats.org/spreadsheetml/2006/main">
  <authors>
    <author>Luffi</author>
  </authors>
  <commentList>
    <comment ref="B109" authorId="0">
      <text>
        <r>
          <rPr>
            <b/>
            <sz val="9"/>
            <color indexed="81"/>
            <rFont val="Tahoma"/>
            <family val="2"/>
          </rPr>
          <t>pregunta abierta 
clase 21
Escribir un cuento</t>
        </r>
        <r>
          <rPr>
            <sz val="9"/>
            <color indexed="81"/>
            <rFont val="Tahoma"/>
            <family val="2"/>
          </rPr>
          <t xml:space="preserve">
</t>
        </r>
      </text>
    </comment>
  </commentList>
</comments>
</file>

<file path=xl/sharedStrings.xml><?xml version="1.0" encoding="utf-8"?>
<sst xmlns="http://schemas.openxmlformats.org/spreadsheetml/2006/main" count="312" uniqueCount="125">
  <si>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</si>
  <si>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</si>
  <si>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</si>
  <si>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</si>
  <si>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</si>
  <si>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</si>
  <si>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</si>
  <si>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</si>
  <si>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</si>
  <si>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</si>
  <si>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</si>
  <si>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</si>
  <si>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</si>
  <si>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</si>
  <si>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</si>
  <si>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</si>
  <si>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</si>
  <si>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</si>
  <si>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</si>
  <si>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</si>
  <si>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</si>
  <si>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</si>
  <si>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</si>
  <si>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</si>
  <si>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</si>
  <si>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</si>
  <si>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</si>
  <si>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</si>
  <si>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</si>
  <si>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</si>
  <si>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</si>
  <si>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</si>
  <si>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</si>
  <si>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</si>
  <si>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</si>
  <si>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</si>
  <si>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</si>
  <si>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</si>
  <si>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</si>
  <si>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</si>
  <si>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</si>
  <si>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</si>
  <si>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</si>
  <si>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</si>
  <si>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</si>
  <si>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</si>
  <si>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</si>
  <si>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</si>
  <si>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</si>
  <si>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</si>
  <si>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</si>
  <si>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</si>
  <si>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</si>
  <si>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HABILIDAD</t>
  </si>
  <si>
    <t>INDICADORES</t>
  </si>
  <si>
    <t>Reflexión texto</t>
  </si>
  <si>
    <t>Reflexión sobre el texto.</t>
  </si>
  <si>
    <t>Extracción de información implícita.</t>
  </si>
  <si>
    <t>Extracción de información explícita.</t>
  </si>
  <si>
    <t>Puntos ideal</t>
  </si>
  <si>
    <t xml:space="preserve">Puntaje Corte 4,0 </t>
  </si>
  <si>
    <t>A o P</t>
  </si>
  <si>
    <t>Extracción implícita</t>
  </si>
  <si>
    <t>Extracción explícita</t>
  </si>
  <si>
    <t>Ausente</t>
  </si>
  <si>
    <t>P</t>
  </si>
  <si>
    <t>Presente</t>
  </si>
  <si>
    <t>P14</t>
  </si>
  <si>
    <t>P15</t>
  </si>
  <si>
    <t>P16</t>
  </si>
  <si>
    <t>P17</t>
  </si>
  <si>
    <t>P18</t>
  </si>
  <si>
    <t>D</t>
  </si>
  <si>
    <t>Funciones Gramatical</t>
  </si>
  <si>
    <t>Educación Lenguaje 4Aº básico A</t>
  </si>
  <si>
    <t xml:space="preserve">INFORME RESULTADOS PERIODO 1 LENGUAJE                                                                                                                                                                     4Aº año Básico  </t>
  </si>
  <si>
    <t>Agüero Hueichán Javiera Ignacia</t>
  </si>
  <si>
    <t>Bañares González Camilo Antonio</t>
  </si>
  <si>
    <t>Bugueño Soto Javier Nicolás</t>
  </si>
  <si>
    <t>Carrasco Meneses Jhon Maicol</t>
  </si>
  <si>
    <t>De Los Santos Poline Liz Abigail</t>
  </si>
  <si>
    <t>Diaz Velásquez Johans Bastián</t>
  </si>
  <si>
    <t>Díaz Arauz Demis Antonio</t>
  </si>
  <si>
    <t>Hidalgo Galindo Ignacio Andrés</t>
  </si>
  <si>
    <t>Leal Barra María José</t>
  </si>
  <si>
    <t>Millaneri Jobis Kevin Agustin</t>
  </si>
  <si>
    <t>Navarro Mardones Richard Gonzalo</t>
  </si>
  <si>
    <t>Ojeda Serón Cristofer Damian</t>
  </si>
  <si>
    <t>Oyarzún Gadaleta Thiare Valentina</t>
  </si>
  <si>
    <t>Portilla Barría Tamara Danitza</t>
  </si>
  <si>
    <t>Reyes Bustamante Cristopher Patricio</t>
  </si>
  <si>
    <t>Sánchez Cárdenas Alex José Sebastián</t>
  </si>
  <si>
    <t>Santana Quintul Javier Alexandre</t>
  </si>
  <si>
    <t>Seron Serón Lisa Alondra</t>
  </si>
  <si>
    <t>Soto Soto Romina Andrea</t>
  </si>
  <si>
    <t>Téllez Oyarzún Natacha Almendra</t>
  </si>
  <si>
    <t>Tropa Velásquez Miguel Angel</t>
  </si>
  <si>
    <t>Uribe Soto Rodimir Francisco Javier</t>
  </si>
  <si>
    <t>Valderrama Soto Julia Muriel</t>
  </si>
  <si>
    <t>Vargas Alvarado Caterin Monserrat</t>
  </si>
  <si>
    <t>Vera Montiel Bianca Nataly</t>
  </si>
  <si>
    <t>Yañez Yáñez Sebastián Ignacio</t>
  </si>
  <si>
    <t>Zúñiga Adio Maickel Ignacio Percy</t>
  </si>
  <si>
    <t>Zúñiga Torrealba Kevin Mauricio</t>
  </si>
  <si>
    <t>Mansilla Vidal Krishna Natacha</t>
  </si>
  <si>
    <t>Reconocimiento de función gramatical y usos ortográficos.</t>
  </si>
  <si>
    <t>Reconocimiento de función gramatical y usos ortográficos</t>
  </si>
  <si>
    <t>Reconocen temática explícita de los cursos informados (literal simple).</t>
  </si>
  <si>
    <t>Identifican lugar explícito de la acción (literal simple).</t>
  </si>
  <si>
    <t>Identifican información explícita de tiempo (literal simple).</t>
  </si>
  <si>
    <t>Reconocen significado de expresión en contexto (inferencial local).</t>
  </si>
  <si>
    <t>Reconocen función de la imagen en el texto noticioso (inferencial global).</t>
  </si>
  <si>
    <t>Reconocen propósito del texto (inferencial global).</t>
  </si>
  <si>
    <t>Reconocen al sujeto de la oración</t>
  </si>
  <si>
    <t>Reconocen tipo de texto (inferencial global).</t>
  </si>
  <si>
    <t>Reconocen diferentes nominaciones del personaje principal (inferencial global).</t>
  </si>
  <si>
    <t>Reconocen acción de personaje (literal simple).</t>
  </si>
  <si>
    <t>Reconocen información implícita de causalidad (inferencial local).</t>
  </si>
  <si>
    <t>Reconocen significado de palabra en contexto (inferencial local)</t>
  </si>
  <si>
    <t>Reconocen información explícita asociada al lugar de la acción (literal simple)</t>
  </si>
  <si>
    <t>Reconocen palabras esdrújula.</t>
  </si>
  <si>
    <t>Reconocen tiempos Verbales.</t>
  </si>
  <si>
    <t>P19</t>
  </si>
  <si>
    <t>Escritura</t>
  </si>
  <si>
    <t>Escriben un cuento conforme a los solicitado en clases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</si>
</sst>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10"/>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61">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49" fontId="23" fillId="0" borderId="0" xfId="0" applyNumberFormat="1" applyFont="1" applyAlignment="1"/>
    <xf numFmtId="0" fontId="0" fillId="0" borderId="9" xfId="0" applyBorder="1"/>
    <xf numFmtId="0" fontId="17" fillId="0" borderId="1" xfId="0" applyFont="1" applyBorder="1" applyAlignment="1">
      <alignment horizontal="center" vertical="center"/>
    </xf>
    <xf numFmtId="0" fontId="1" fillId="3" borderId="17" xfId="0" applyFont="1" applyFill="1" applyBorder="1" applyAlignment="1">
      <alignment horizontal="center" vertical="center" wrapText="1"/>
    </xf>
    <xf numFmtId="0" fontId="24" fillId="3" borderId="28" xfId="0" applyFont="1" applyFill="1" applyBorder="1" applyAlignment="1">
      <alignment horizontal="center"/>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21" fillId="0" borderId="1" xfId="0" applyFont="1" applyBorder="1" applyAlignment="1">
      <alignment horizontal="left"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28"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4"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I79"/>
  <sheetViews>
    <sheetView tabSelected="1" topLeftCell="A5" zoomScale="80" zoomScaleNormal="80" workbookViewId="0">
      <selection activeCell="AD19" sqref="AD19"/>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5703125" customWidth="1"/>
    <col min="12" max="12" width="4.5703125" style="75" customWidth="1"/>
    <col min="13" max="15" width="3.140625" bestFit="1" customWidth="1"/>
    <col min="16" max="18" width="4.140625" bestFit="1" customWidth="1"/>
    <col min="19" max="23" width="4.140625" style="74" customWidth="1"/>
    <col min="24" max="25" width="4.85546875" style="75" customWidth="1"/>
    <col min="26" max="26" width="7" customWidth="1"/>
    <col min="27" max="27" width="7.140625" style="42" customWidth="1"/>
    <col min="28" max="28" width="6.42578125" customWidth="1"/>
    <col min="29" max="31" width="4.140625" customWidth="1"/>
    <col min="32" max="32" width="11.42578125" style="21" customWidth="1"/>
    <col min="33" max="33" width="5.85546875" style="21" hidden="1" customWidth="1"/>
    <col min="34" max="37" width="5.140625" style="21" hidden="1" customWidth="1"/>
    <col min="38" max="38" width="5.140625" style="77" hidden="1" customWidth="1"/>
    <col min="39" max="44" width="5.140625" style="21" hidden="1" customWidth="1"/>
    <col min="45" max="45" width="5.140625" style="77" hidden="1" customWidth="1"/>
    <col min="46" max="46" width="5.140625" style="21" hidden="1" customWidth="1"/>
    <col min="47" max="47" width="6.42578125" style="21" hidden="1" customWidth="1"/>
    <col min="48" max="61" width="5.140625" style="21" hidden="1" customWidth="1"/>
    <col min="62" max="62" width="5.140625" style="20" hidden="1" customWidth="1"/>
    <col min="63" max="74" width="5.140625" hidden="1" customWidth="1"/>
    <col min="75" max="75" width="5" customWidth="1"/>
    <col min="76" max="87" width="5.140625" customWidth="1"/>
  </cols>
  <sheetData>
    <row r="1" spans="1:87" x14ac:dyDescent="0.25">
      <c r="A1" s="115" t="s">
        <v>51</v>
      </c>
      <c r="B1" s="116"/>
      <c r="C1" s="116"/>
      <c r="D1" s="116"/>
      <c r="E1" s="116"/>
      <c r="F1" s="116"/>
      <c r="G1" s="116"/>
      <c r="H1" s="116"/>
    </row>
    <row r="2" spans="1:87" x14ac:dyDescent="0.25">
      <c r="A2" s="115" t="s">
        <v>74</v>
      </c>
      <c r="B2" s="116"/>
      <c r="C2" s="116"/>
      <c r="D2" s="116"/>
      <c r="E2" s="116"/>
      <c r="F2" s="116"/>
      <c r="G2" s="116"/>
      <c r="H2" s="116"/>
    </row>
    <row r="4" spans="1:87" ht="15" customHeight="1" x14ac:dyDescent="0.25">
      <c r="A4" s="117" t="s">
        <v>0</v>
      </c>
      <c r="B4" s="117"/>
      <c r="C4" s="117"/>
      <c r="D4" s="117"/>
      <c r="E4" s="117"/>
      <c r="F4" s="117"/>
      <c r="G4" s="117"/>
      <c r="H4" s="117"/>
      <c r="I4" s="117"/>
    </row>
    <row r="5" spans="1:87" x14ac:dyDescent="0.25">
      <c r="A5" s="117"/>
      <c r="B5" s="117"/>
      <c r="C5" s="117"/>
      <c r="D5" s="117"/>
      <c r="E5" s="117"/>
      <c r="F5" s="117"/>
      <c r="G5" s="117"/>
      <c r="H5" s="117"/>
      <c r="I5" s="117"/>
      <c r="AT5" s="122" t="s">
        <v>40</v>
      </c>
      <c r="AU5" s="123"/>
      <c r="AV5" s="39">
        <v>1</v>
      </c>
      <c r="AW5" s="39">
        <v>2</v>
      </c>
      <c r="AX5" s="39">
        <v>3</v>
      </c>
      <c r="AY5" s="39">
        <v>4</v>
      </c>
      <c r="AZ5" s="39">
        <v>5</v>
      </c>
      <c r="BA5" s="39">
        <v>6</v>
      </c>
      <c r="BB5" s="39">
        <v>7</v>
      </c>
      <c r="BC5" s="39">
        <v>8</v>
      </c>
      <c r="BD5" s="39">
        <v>9</v>
      </c>
      <c r="BE5" s="39">
        <v>10</v>
      </c>
      <c r="BF5" s="39">
        <v>11</v>
      </c>
      <c r="BG5" s="39">
        <v>12</v>
      </c>
      <c r="BH5" s="39">
        <v>13</v>
      </c>
      <c r="BI5" s="39">
        <v>14</v>
      </c>
      <c r="BJ5" s="39">
        <v>15</v>
      </c>
      <c r="BK5" s="39">
        <v>16</v>
      </c>
      <c r="BL5" s="39">
        <v>17</v>
      </c>
      <c r="BM5" s="39">
        <v>18</v>
      </c>
      <c r="BN5" s="39">
        <v>19</v>
      </c>
      <c r="BO5" s="39"/>
      <c r="BP5" s="39"/>
      <c r="BQ5" s="39"/>
      <c r="BR5" s="39"/>
      <c r="BS5" s="39"/>
      <c r="BT5" s="39"/>
      <c r="BU5" s="59"/>
      <c r="BV5" s="60"/>
      <c r="BW5" s="60"/>
      <c r="BX5" s="60"/>
      <c r="BY5" s="60"/>
      <c r="BZ5" s="60"/>
      <c r="CA5" s="60"/>
      <c r="CB5" s="60"/>
      <c r="CC5" s="60"/>
      <c r="CD5" s="60"/>
      <c r="CE5" s="60"/>
      <c r="CF5" s="60"/>
      <c r="CG5" s="60"/>
      <c r="CH5" s="60"/>
      <c r="CI5" s="60"/>
    </row>
    <row r="6" spans="1:87" x14ac:dyDescent="0.25">
      <c r="A6" s="117"/>
      <c r="B6" s="117"/>
      <c r="C6" s="117"/>
      <c r="D6" s="117"/>
      <c r="E6" s="117"/>
      <c r="F6" s="117"/>
      <c r="G6" s="117"/>
      <c r="H6" s="117"/>
      <c r="I6" s="117"/>
      <c r="AV6" s="39"/>
      <c r="AW6" s="39"/>
      <c r="AX6" s="39"/>
      <c r="AY6" s="39"/>
      <c r="AZ6" s="39"/>
      <c r="BA6" s="39"/>
      <c r="BB6" s="39"/>
      <c r="BC6" s="39"/>
      <c r="BD6" s="39"/>
      <c r="BE6" s="39"/>
      <c r="BF6" s="39"/>
      <c r="BG6" s="39"/>
      <c r="BH6" s="39"/>
      <c r="BI6" s="39"/>
      <c r="BJ6" s="40"/>
      <c r="BK6" s="4"/>
      <c r="BL6" s="4"/>
      <c r="BM6" s="4"/>
      <c r="BN6" s="4"/>
      <c r="BO6" s="4"/>
      <c r="BP6" s="4"/>
      <c r="BQ6" s="4"/>
      <c r="BR6" s="4"/>
      <c r="BS6" s="4"/>
      <c r="BT6" s="4"/>
      <c r="BU6" s="43"/>
      <c r="BV6" s="5"/>
      <c r="BW6" s="5"/>
      <c r="BX6" s="5"/>
      <c r="BY6" s="5"/>
      <c r="BZ6" s="5"/>
      <c r="CA6" s="5"/>
      <c r="CB6" s="5"/>
      <c r="CC6" s="5"/>
      <c r="CD6" s="5"/>
      <c r="CE6" s="5"/>
      <c r="CF6" s="5"/>
      <c r="CG6" s="5"/>
      <c r="CH6" s="5"/>
      <c r="CI6" s="5"/>
    </row>
    <row r="7" spans="1:87" x14ac:dyDescent="0.25">
      <c r="A7" s="117"/>
      <c r="B7" s="117"/>
      <c r="C7" s="117"/>
      <c r="D7" s="117"/>
      <c r="E7" s="117"/>
      <c r="F7" s="117"/>
      <c r="G7" s="117"/>
      <c r="H7" s="117"/>
      <c r="I7" s="117"/>
      <c r="AV7" s="46" t="s">
        <v>45</v>
      </c>
      <c r="AW7" s="47" t="s">
        <v>72</v>
      </c>
      <c r="AX7" s="47" t="s">
        <v>8</v>
      </c>
      <c r="AY7" s="47" t="s">
        <v>45</v>
      </c>
      <c r="AZ7" s="47" t="s">
        <v>8</v>
      </c>
      <c r="BA7" s="47" t="s">
        <v>72</v>
      </c>
      <c r="BB7" s="47" t="s">
        <v>45</v>
      </c>
      <c r="BC7" s="47" t="s">
        <v>28</v>
      </c>
      <c r="BD7" s="47" t="s">
        <v>28</v>
      </c>
      <c r="BE7" s="47" t="s">
        <v>8</v>
      </c>
      <c r="BF7" s="47" t="s">
        <v>45</v>
      </c>
      <c r="BG7" s="47" t="s">
        <v>45</v>
      </c>
      <c r="BH7" s="47" t="s">
        <v>8</v>
      </c>
      <c r="BI7" s="47" t="s">
        <v>28</v>
      </c>
      <c r="BJ7" s="47" t="s">
        <v>8</v>
      </c>
      <c r="BK7" s="47" t="s">
        <v>8</v>
      </c>
      <c r="BL7" s="47" t="s">
        <v>72</v>
      </c>
      <c r="BM7" s="47" t="s">
        <v>45</v>
      </c>
      <c r="BN7" s="39"/>
      <c r="BO7" s="39"/>
      <c r="BP7" s="39"/>
      <c r="BQ7" s="39"/>
      <c r="BR7" s="39"/>
      <c r="BS7" s="39"/>
      <c r="BT7" s="39"/>
      <c r="BU7" s="59"/>
      <c r="BV7" s="60"/>
      <c r="BW7" s="60"/>
      <c r="BX7" s="60"/>
      <c r="BY7" s="60"/>
      <c r="BZ7" s="60"/>
      <c r="CA7" s="60"/>
      <c r="CB7" s="60"/>
      <c r="CC7" s="60"/>
      <c r="CD7" s="60"/>
      <c r="CE7" s="60"/>
      <c r="CF7" s="60"/>
      <c r="CG7" s="60"/>
      <c r="CH7" s="60"/>
      <c r="CI7" s="60"/>
    </row>
    <row r="8" spans="1:87" x14ac:dyDescent="0.25">
      <c r="A8" s="1"/>
      <c r="B8" s="1"/>
      <c r="C8" s="1"/>
      <c r="D8" s="1"/>
      <c r="E8" s="1"/>
      <c r="F8" s="1"/>
      <c r="G8" s="1"/>
      <c r="H8" s="1"/>
    </row>
    <row r="9" spans="1:87" x14ac:dyDescent="0.25">
      <c r="A9" s="107" t="s">
        <v>1</v>
      </c>
      <c r="B9" s="107"/>
      <c r="C9" s="2" t="s">
        <v>2</v>
      </c>
      <c r="D9" s="2" t="s">
        <v>3</v>
      </c>
      <c r="E9" s="118" t="s">
        <v>4</v>
      </c>
      <c r="F9" s="118"/>
      <c r="G9" s="118"/>
      <c r="H9" s="118"/>
    </row>
    <row r="10" spans="1:87" x14ac:dyDescent="0.25">
      <c r="A10" s="28"/>
      <c r="B10" s="28"/>
      <c r="C10" s="37"/>
      <c r="D10" s="38" t="s">
        <v>52</v>
      </c>
      <c r="E10" s="105"/>
      <c r="F10" s="105"/>
      <c r="G10" s="105"/>
      <c r="H10" s="106"/>
    </row>
    <row r="11" spans="1:87" ht="29.25" customHeight="1" x14ac:dyDescent="0.25">
      <c r="A11" s="107" t="s">
        <v>5</v>
      </c>
      <c r="B11" s="107"/>
      <c r="C11" s="108" t="s">
        <v>47</v>
      </c>
      <c r="D11" s="109"/>
      <c r="E11" s="109"/>
      <c r="F11" s="109"/>
      <c r="G11" s="109"/>
      <c r="H11" s="110"/>
      <c r="AG11" s="39">
        <v>1</v>
      </c>
      <c r="AH11" s="39">
        <v>2</v>
      </c>
      <c r="AI11" s="39">
        <v>3</v>
      </c>
      <c r="AJ11" s="39">
        <v>4</v>
      </c>
      <c r="AK11" s="39">
        <v>5</v>
      </c>
      <c r="AL11" s="78">
        <v>6</v>
      </c>
      <c r="AM11" s="39">
        <v>7</v>
      </c>
      <c r="AN11" s="39">
        <v>8</v>
      </c>
      <c r="AO11" s="39">
        <v>9</v>
      </c>
      <c r="AP11" s="39">
        <v>10</v>
      </c>
      <c r="AQ11" s="39">
        <v>11</v>
      </c>
      <c r="AR11" s="39">
        <v>12</v>
      </c>
      <c r="AS11" s="78">
        <v>13</v>
      </c>
      <c r="AT11" s="39">
        <v>14</v>
      </c>
      <c r="AU11" s="39">
        <v>15</v>
      </c>
      <c r="AV11" s="39">
        <v>16</v>
      </c>
      <c r="AW11" s="39">
        <v>17</v>
      </c>
      <c r="AX11" s="39">
        <v>18</v>
      </c>
      <c r="AY11" s="39">
        <v>19</v>
      </c>
      <c r="AZ11" s="39"/>
      <c r="BA11" s="39"/>
      <c r="BB11" s="39"/>
      <c r="BC11" s="39"/>
      <c r="BD11" s="39"/>
      <c r="BE11" s="39"/>
      <c r="BF11" s="39"/>
      <c r="BG11" s="39"/>
      <c r="BH11" s="39"/>
      <c r="BI11" s="39"/>
      <c r="BJ11" s="39"/>
      <c r="BK11" s="39"/>
      <c r="BL11" s="39"/>
      <c r="BM11" s="39"/>
      <c r="BN11" s="39"/>
      <c r="BO11" s="39"/>
      <c r="BP11" s="39"/>
      <c r="BQ11" s="39"/>
      <c r="BR11" s="39"/>
      <c r="BS11" s="39"/>
      <c r="BT11" s="39"/>
    </row>
    <row r="12" spans="1:87" ht="18.75" x14ac:dyDescent="0.25">
      <c r="A12" s="107" t="s">
        <v>6</v>
      </c>
      <c r="B12" s="107"/>
      <c r="C12" s="111"/>
      <c r="D12" s="111"/>
      <c r="E12" s="111"/>
      <c r="F12" s="111"/>
      <c r="G12" s="111"/>
      <c r="H12" s="111"/>
      <c r="L12" s="76"/>
      <c r="M12" s="66"/>
      <c r="N12" s="66"/>
      <c r="O12" s="66"/>
      <c r="P12" s="66"/>
      <c r="Q12" s="66"/>
      <c r="AG12" s="39">
        <f>SUM(AG18:AG63)</f>
        <v>1</v>
      </c>
      <c r="AH12" s="39">
        <f t="shared" ref="AH12:AY12" si="0">SUM(AH18:AH63)</f>
        <v>1</v>
      </c>
      <c r="AI12" s="39">
        <f t="shared" si="0"/>
        <v>1</v>
      </c>
      <c r="AJ12" s="39">
        <f t="shared" si="0"/>
        <v>1</v>
      </c>
      <c r="AK12" s="39">
        <f t="shared" si="0"/>
        <v>1</v>
      </c>
      <c r="AL12" s="78">
        <f t="shared" si="0"/>
        <v>1</v>
      </c>
      <c r="AM12" s="39">
        <f t="shared" si="0"/>
        <v>1</v>
      </c>
      <c r="AN12" s="39">
        <f t="shared" si="0"/>
        <v>1</v>
      </c>
      <c r="AO12" s="39">
        <f t="shared" si="0"/>
        <v>1</v>
      </c>
      <c r="AP12" s="39">
        <f t="shared" si="0"/>
        <v>1</v>
      </c>
      <c r="AQ12" s="39">
        <f t="shared" si="0"/>
        <v>1</v>
      </c>
      <c r="AR12" s="39">
        <f t="shared" si="0"/>
        <v>1</v>
      </c>
      <c r="AS12" s="78">
        <f t="shared" si="0"/>
        <v>1</v>
      </c>
      <c r="AT12" s="78">
        <f t="shared" si="0"/>
        <v>1</v>
      </c>
      <c r="AU12" s="78">
        <f t="shared" si="0"/>
        <v>1</v>
      </c>
      <c r="AV12" s="78">
        <f t="shared" si="0"/>
        <v>1</v>
      </c>
      <c r="AW12" s="78">
        <f t="shared" si="0"/>
        <v>1</v>
      </c>
      <c r="AX12" s="78">
        <f t="shared" si="0"/>
        <v>1</v>
      </c>
      <c r="AY12" s="78">
        <f t="shared" si="0"/>
        <v>3</v>
      </c>
      <c r="AZ12" s="39"/>
      <c r="BA12" s="39"/>
      <c r="BB12" s="39"/>
      <c r="BC12" s="39"/>
      <c r="BD12" s="39"/>
      <c r="BE12" s="39"/>
      <c r="BF12" s="39"/>
      <c r="BG12" s="39"/>
      <c r="BH12" s="39"/>
      <c r="BI12" s="39"/>
      <c r="BJ12" s="39"/>
      <c r="BK12" s="39"/>
      <c r="BL12" s="39"/>
      <c r="BM12" s="39"/>
      <c r="BN12" s="39"/>
      <c r="BO12" s="39"/>
      <c r="BP12" s="39"/>
      <c r="BQ12" s="39"/>
      <c r="BR12" s="39"/>
      <c r="BS12" s="39"/>
      <c r="BT12" s="39"/>
    </row>
    <row r="13" spans="1:87" x14ac:dyDescent="0.25">
      <c r="A13" s="112" t="s">
        <v>7</v>
      </c>
      <c r="B13" s="113"/>
      <c r="C13" s="114"/>
      <c r="D13" s="114"/>
      <c r="E13" s="114"/>
      <c r="F13" s="114"/>
      <c r="G13" s="114"/>
      <c r="H13" s="114"/>
      <c r="L13" s="24"/>
      <c r="M13" s="5"/>
      <c r="N13" s="5"/>
      <c r="O13" s="5"/>
      <c r="P13" s="5"/>
      <c r="Q13" s="5"/>
    </row>
    <row r="14" spans="1:87" ht="15.75" thickBot="1" x14ac:dyDescent="0.3">
      <c r="AG14" s="52"/>
      <c r="AH14" s="52"/>
      <c r="AI14" s="52"/>
      <c r="AJ14" s="52"/>
      <c r="AK14" s="52"/>
      <c r="AL14" s="79"/>
      <c r="AM14" s="52"/>
      <c r="AN14" s="52"/>
      <c r="AO14" s="52"/>
    </row>
    <row r="15" spans="1:87" ht="15.75" thickBot="1" x14ac:dyDescent="0.3">
      <c r="D15" s="104" t="s">
        <v>27</v>
      </c>
      <c r="E15" s="104"/>
      <c r="F15" s="100">
        <v>29</v>
      </c>
    </row>
    <row r="16" spans="1:87" ht="15.75" thickBot="1" x14ac:dyDescent="0.3"/>
    <row r="17" spans="1:75" ht="30.75" thickBot="1" x14ac:dyDescent="0.3">
      <c r="A17" s="3" t="s">
        <v>9</v>
      </c>
      <c r="B17" s="3" t="s">
        <v>10</v>
      </c>
      <c r="C17" s="3" t="s">
        <v>11</v>
      </c>
      <c r="D17" s="3" t="s">
        <v>12</v>
      </c>
      <c r="E17" s="61" t="s">
        <v>13</v>
      </c>
      <c r="F17" s="64" t="s">
        <v>61</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67</v>
      </c>
      <c r="U17" s="83" t="s">
        <v>68</v>
      </c>
      <c r="V17" s="83" t="s">
        <v>69</v>
      </c>
      <c r="W17" s="83" t="s">
        <v>70</v>
      </c>
      <c r="X17" s="84" t="s">
        <v>71</v>
      </c>
      <c r="Y17" s="102" t="s">
        <v>122</v>
      </c>
      <c r="Z17" s="69" t="s">
        <v>48</v>
      </c>
      <c r="AA17" s="70" t="s">
        <v>49</v>
      </c>
      <c r="AB17" s="71" t="s">
        <v>50</v>
      </c>
      <c r="AC17" s="23"/>
      <c r="AD17" s="23"/>
      <c r="AE17" s="23"/>
    </row>
    <row r="18" spans="1:75" ht="15.75" x14ac:dyDescent="0.25">
      <c r="A18" s="4">
        <v>1</v>
      </c>
      <c r="B18" s="119" t="s">
        <v>76</v>
      </c>
      <c r="C18" s="120" t="s">
        <v>76</v>
      </c>
      <c r="D18" s="121" t="s">
        <v>76</v>
      </c>
      <c r="E18" s="62"/>
      <c r="F18" s="95" t="s">
        <v>65</v>
      </c>
      <c r="G18" s="85" t="s">
        <v>45</v>
      </c>
      <c r="H18" s="86" t="s">
        <v>72</v>
      </c>
      <c r="I18" s="86" t="s">
        <v>8</v>
      </c>
      <c r="J18" s="86" t="s">
        <v>45</v>
      </c>
      <c r="K18" s="86" t="s">
        <v>8</v>
      </c>
      <c r="L18" s="87" t="s">
        <v>72</v>
      </c>
      <c r="M18" s="86" t="s">
        <v>45</v>
      </c>
      <c r="N18" s="86" t="s">
        <v>28</v>
      </c>
      <c r="O18" s="86" t="s">
        <v>28</v>
      </c>
      <c r="P18" s="86" t="s">
        <v>8</v>
      </c>
      <c r="Q18" s="86" t="s">
        <v>45</v>
      </c>
      <c r="R18" s="86" t="s">
        <v>45</v>
      </c>
      <c r="S18" s="86" t="s">
        <v>8</v>
      </c>
      <c r="T18" s="86" t="s">
        <v>28</v>
      </c>
      <c r="U18" s="86" t="s">
        <v>8</v>
      </c>
      <c r="V18" s="86" t="s">
        <v>8</v>
      </c>
      <c r="W18" s="86" t="s">
        <v>72</v>
      </c>
      <c r="X18" s="87" t="s">
        <v>45</v>
      </c>
      <c r="Y18" s="103">
        <v>3</v>
      </c>
      <c r="Z18" s="44">
        <f>SUM(AG18:AY18)</f>
        <v>21</v>
      </c>
      <c r="AA18" s="45">
        <f>Z18/B$71</f>
        <v>1</v>
      </c>
      <c r="AB18" s="67">
        <f>IF(Z18&gt;=B$72,0.3571*Z18-0.5,0.1587*Z18+2)</f>
        <v>6.9990999999999994</v>
      </c>
      <c r="AC18" s="5"/>
      <c r="AD18" s="5"/>
      <c r="AE18" s="5"/>
      <c r="AF18" s="22"/>
      <c r="AG18" s="21">
        <f t="shared" ref="AG18:AG62" si="1">IF(G18=AV$7,1,0)</f>
        <v>1</v>
      </c>
      <c r="AH18" s="21">
        <f t="shared" ref="AH18:AH62" si="2">IF(H18=AW$7,1,0)</f>
        <v>1</v>
      </c>
      <c r="AI18" s="21">
        <f t="shared" ref="AI18:AI62" si="3">IF(I18=AX$7,1,0)</f>
        <v>1</v>
      </c>
      <c r="AJ18" s="21">
        <f t="shared" ref="AJ18:AJ62" si="4">IF(J18=AY$7,1,0)</f>
        <v>1</v>
      </c>
      <c r="AK18" s="21">
        <f t="shared" ref="AK18:AK62" si="5">IF(K18=AZ$7,1,0)</f>
        <v>1</v>
      </c>
      <c r="AL18" s="21">
        <f t="shared" ref="AL18:AL62" si="6">IF(L18=BA$7,1,0)</f>
        <v>1</v>
      </c>
      <c r="AM18" s="21">
        <f t="shared" ref="AM18:AM62" si="7">IF(M18=BB$7,1,0)</f>
        <v>1</v>
      </c>
      <c r="AN18" s="21">
        <f t="shared" ref="AN18:AN62" si="8">IF(N18=BC$7,1,0)</f>
        <v>1</v>
      </c>
      <c r="AO18" s="21">
        <f t="shared" ref="AO18:AO62" si="9">IF(O18=BD$7,1,0)</f>
        <v>1</v>
      </c>
      <c r="AP18" s="21">
        <f t="shared" ref="AP18:AP62" si="10">IF(P18=BE$7,1,0)</f>
        <v>1</v>
      </c>
      <c r="AQ18" s="21">
        <f t="shared" ref="AQ18:AQ62" si="11">IF(Q18=BF$7,1,0)</f>
        <v>1</v>
      </c>
      <c r="AR18" s="21">
        <f t="shared" ref="AR18:AR62" si="12">IF(R18=BG$7,1,0)</f>
        <v>1</v>
      </c>
      <c r="AS18" s="21">
        <f t="shared" ref="AS18:AS62" si="13">IF(S18=BH$7,1,0)</f>
        <v>1</v>
      </c>
      <c r="AT18" s="21">
        <f t="shared" ref="AT18:AT62" si="14">IF(T18=BI$7,1,0)</f>
        <v>1</v>
      </c>
      <c r="AU18" s="21">
        <f t="shared" ref="AU18:AU62" si="15">IF(U18=BJ$7,1,0)</f>
        <v>1</v>
      </c>
      <c r="AV18" s="21">
        <f t="shared" ref="AV18:AV62" si="16">IF(V18=BK$7,1,0)</f>
        <v>1</v>
      </c>
      <c r="AW18" s="21">
        <f t="shared" ref="AW18:AW62" si="17">IF(W18=BL$7,1,0)</f>
        <v>1</v>
      </c>
      <c r="AX18" s="21">
        <f t="shared" ref="AX18:AX62" si="18">IF(X18=BM$7,1,0)</f>
        <v>1</v>
      </c>
      <c r="AY18" s="21">
        <f>Y18</f>
        <v>3</v>
      </c>
      <c r="BJ18" s="21"/>
      <c r="BK18" s="21"/>
      <c r="BL18" s="21"/>
      <c r="BM18" s="21"/>
      <c r="BN18" s="21"/>
      <c r="BO18" s="21"/>
      <c r="BP18" s="21"/>
      <c r="BQ18" s="21"/>
      <c r="BR18" s="21"/>
      <c r="BS18" s="21"/>
      <c r="BT18" s="21"/>
      <c r="BV18" s="21"/>
      <c r="BW18" s="42"/>
    </row>
    <row r="19" spans="1:75" ht="15.75" x14ac:dyDescent="0.25">
      <c r="A19" s="4">
        <v>2</v>
      </c>
      <c r="B19" s="119" t="s">
        <v>77</v>
      </c>
      <c r="C19" s="120" t="s">
        <v>77</v>
      </c>
      <c r="D19" s="121" t="s">
        <v>77</v>
      </c>
      <c r="E19" s="62"/>
      <c r="F19" s="95"/>
      <c r="G19" s="88"/>
      <c r="H19" s="89"/>
      <c r="I19" s="89"/>
      <c r="J19" s="89"/>
      <c r="K19" s="89"/>
      <c r="L19" s="90"/>
      <c r="M19" s="89"/>
      <c r="N19" s="89"/>
      <c r="O19" s="89"/>
      <c r="P19" s="89"/>
      <c r="Q19" s="89"/>
      <c r="R19" s="89"/>
      <c r="S19" s="89"/>
      <c r="T19" s="89"/>
      <c r="U19" s="89"/>
      <c r="V19" s="89"/>
      <c r="W19" s="89"/>
      <c r="X19" s="90"/>
      <c r="Y19" s="103"/>
      <c r="Z19" s="44">
        <f t="shared" ref="Z19:Z63" si="19">SUM(AG19:AY19)</f>
        <v>0</v>
      </c>
      <c r="AA19" s="45">
        <f t="shared" ref="AA19:AA63" si="20">Z19/B$71</f>
        <v>0</v>
      </c>
      <c r="AB19" s="67">
        <f t="shared" ref="AB19:AB63" si="21">IF(Z19&gt;=B$72,0.3571*Z19-0.5,0.1587*Z19+2)</f>
        <v>2</v>
      </c>
      <c r="AC19" s="5"/>
      <c r="AD19" s="5"/>
      <c r="AE19" s="5"/>
      <c r="AG19" s="21">
        <f t="shared" si="1"/>
        <v>0</v>
      </c>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ref="AY19:AY63" si="22">Y19</f>
        <v>0</v>
      </c>
      <c r="BJ19" s="21"/>
      <c r="BK19" s="21"/>
      <c r="BL19" s="21"/>
      <c r="BM19" s="21"/>
      <c r="BN19" s="21"/>
      <c r="BO19" s="21"/>
      <c r="BP19" s="21"/>
      <c r="BQ19" s="21"/>
      <c r="BR19" s="21"/>
      <c r="BS19" s="21"/>
      <c r="BT19" s="21"/>
      <c r="BV19" s="21"/>
      <c r="BW19" s="42"/>
    </row>
    <row r="20" spans="1:75" ht="15.75" x14ac:dyDescent="0.25">
      <c r="A20" s="4">
        <v>3</v>
      </c>
      <c r="B20" s="119" t="s">
        <v>78</v>
      </c>
      <c r="C20" s="120" t="s">
        <v>78</v>
      </c>
      <c r="D20" s="121" t="s">
        <v>78</v>
      </c>
      <c r="E20" s="62"/>
      <c r="F20" s="95"/>
      <c r="G20" s="88"/>
      <c r="H20" s="89"/>
      <c r="I20" s="89"/>
      <c r="J20" s="89"/>
      <c r="K20" s="89"/>
      <c r="L20" s="90"/>
      <c r="M20" s="89"/>
      <c r="N20" s="89"/>
      <c r="O20" s="89"/>
      <c r="P20" s="89"/>
      <c r="Q20" s="89"/>
      <c r="R20" s="89"/>
      <c r="S20" s="89"/>
      <c r="T20" s="89"/>
      <c r="U20" s="89"/>
      <c r="V20" s="89"/>
      <c r="W20" s="89"/>
      <c r="X20" s="90"/>
      <c r="Y20" s="103"/>
      <c r="Z20" s="44">
        <f t="shared" si="19"/>
        <v>0</v>
      </c>
      <c r="AA20" s="45">
        <f t="shared" si="20"/>
        <v>0</v>
      </c>
      <c r="AB20" s="67">
        <f t="shared" si="21"/>
        <v>2</v>
      </c>
      <c r="AC20" s="5"/>
      <c r="AD20" s="5"/>
      <c r="AE20" s="5"/>
      <c r="AG20" s="21">
        <f t="shared" si="1"/>
        <v>0</v>
      </c>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22"/>
        <v>0</v>
      </c>
      <c r="BJ20" s="21"/>
      <c r="BK20" s="21"/>
      <c r="BL20" s="21"/>
      <c r="BM20" s="21"/>
      <c r="BN20" s="21"/>
      <c r="BO20" s="21"/>
      <c r="BP20" s="21"/>
      <c r="BQ20" s="21"/>
      <c r="BR20" s="21"/>
      <c r="BS20" s="21"/>
      <c r="BT20" s="21"/>
      <c r="BV20" s="21"/>
      <c r="BW20" s="42"/>
    </row>
    <row r="21" spans="1:75" ht="15.75" x14ac:dyDescent="0.25">
      <c r="A21" s="4">
        <v>4</v>
      </c>
      <c r="B21" s="119" t="s">
        <v>79</v>
      </c>
      <c r="C21" s="120" t="s">
        <v>79</v>
      </c>
      <c r="D21" s="121" t="s">
        <v>79</v>
      </c>
      <c r="E21" s="62"/>
      <c r="F21" s="95"/>
      <c r="G21" s="88"/>
      <c r="H21" s="89"/>
      <c r="I21" s="89"/>
      <c r="J21" s="89"/>
      <c r="K21" s="89"/>
      <c r="L21" s="90"/>
      <c r="M21" s="89"/>
      <c r="N21" s="89"/>
      <c r="O21" s="89"/>
      <c r="P21" s="89"/>
      <c r="Q21" s="89"/>
      <c r="R21" s="89"/>
      <c r="S21" s="89"/>
      <c r="T21" s="89"/>
      <c r="U21" s="89"/>
      <c r="V21" s="89"/>
      <c r="W21" s="89"/>
      <c r="X21" s="90"/>
      <c r="Y21" s="103"/>
      <c r="Z21" s="44">
        <f t="shared" si="19"/>
        <v>0</v>
      </c>
      <c r="AA21" s="45">
        <f t="shared" si="20"/>
        <v>0</v>
      </c>
      <c r="AB21" s="67">
        <f t="shared" si="21"/>
        <v>2</v>
      </c>
      <c r="AC21" s="5"/>
      <c r="AD21" s="5"/>
      <c r="AE21" s="5"/>
      <c r="AG21" s="21">
        <f t="shared" si="1"/>
        <v>0</v>
      </c>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22"/>
        <v>0</v>
      </c>
      <c r="BJ21" s="21"/>
      <c r="BK21" s="21"/>
      <c r="BL21" s="21"/>
      <c r="BM21" s="21"/>
      <c r="BN21" s="21"/>
      <c r="BO21" s="21"/>
      <c r="BP21" s="21"/>
      <c r="BQ21" s="21"/>
      <c r="BR21" s="21"/>
      <c r="BS21" s="21"/>
      <c r="BT21" s="21"/>
      <c r="BV21" s="21"/>
      <c r="BW21" s="42"/>
    </row>
    <row r="22" spans="1:75" ht="15.75" x14ac:dyDescent="0.25">
      <c r="A22" s="4">
        <v>5</v>
      </c>
      <c r="B22" s="119" t="s">
        <v>80</v>
      </c>
      <c r="C22" s="120" t="s">
        <v>80</v>
      </c>
      <c r="D22" s="121" t="s">
        <v>80</v>
      </c>
      <c r="E22" s="62"/>
      <c r="F22" s="95"/>
      <c r="G22" s="88"/>
      <c r="H22" s="89"/>
      <c r="I22" s="89"/>
      <c r="J22" s="89"/>
      <c r="K22" s="89"/>
      <c r="L22" s="90"/>
      <c r="M22" s="89"/>
      <c r="N22" s="89"/>
      <c r="O22" s="89"/>
      <c r="P22" s="89"/>
      <c r="Q22" s="89"/>
      <c r="R22" s="89"/>
      <c r="S22" s="89"/>
      <c r="T22" s="89"/>
      <c r="U22" s="89"/>
      <c r="V22" s="89"/>
      <c r="W22" s="89"/>
      <c r="X22" s="90"/>
      <c r="Y22" s="103"/>
      <c r="Z22" s="44">
        <f>SUM(AG22:AY22)</f>
        <v>0</v>
      </c>
      <c r="AA22" s="45">
        <f t="shared" si="20"/>
        <v>0</v>
      </c>
      <c r="AB22" s="67">
        <f t="shared" si="21"/>
        <v>2</v>
      </c>
      <c r="AC22" s="5"/>
      <c r="AD22" s="5"/>
      <c r="AE22" s="5"/>
      <c r="AG22" s="21">
        <f t="shared" si="1"/>
        <v>0</v>
      </c>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22"/>
        <v>0</v>
      </c>
      <c r="BJ22" s="21"/>
      <c r="BK22" s="21"/>
      <c r="BL22" s="21"/>
      <c r="BM22" s="21"/>
      <c r="BN22" s="21"/>
      <c r="BO22" s="21"/>
      <c r="BP22" s="21"/>
      <c r="BQ22" s="21"/>
      <c r="BR22" s="21"/>
      <c r="BS22" s="21"/>
      <c r="BT22" s="21"/>
      <c r="BV22" s="21"/>
      <c r="BW22" s="42"/>
    </row>
    <row r="23" spans="1:75" ht="15.75" x14ac:dyDescent="0.25">
      <c r="A23" s="4">
        <v>6</v>
      </c>
      <c r="B23" s="119" t="s">
        <v>81</v>
      </c>
      <c r="C23" s="120" t="s">
        <v>81</v>
      </c>
      <c r="D23" s="121" t="s">
        <v>81</v>
      </c>
      <c r="E23" s="62"/>
      <c r="F23" s="95"/>
      <c r="G23" s="88"/>
      <c r="H23" s="89"/>
      <c r="I23" s="89"/>
      <c r="J23" s="89"/>
      <c r="K23" s="89"/>
      <c r="L23" s="90"/>
      <c r="M23" s="89"/>
      <c r="N23" s="89"/>
      <c r="O23" s="89"/>
      <c r="P23" s="89"/>
      <c r="Q23" s="89"/>
      <c r="R23" s="89"/>
      <c r="S23" s="89"/>
      <c r="T23" s="89"/>
      <c r="U23" s="89"/>
      <c r="V23" s="89"/>
      <c r="W23" s="89"/>
      <c r="X23" s="90"/>
      <c r="Y23" s="103"/>
      <c r="Z23" s="44">
        <f t="shared" si="19"/>
        <v>0</v>
      </c>
      <c r="AA23" s="45">
        <f t="shared" si="20"/>
        <v>0</v>
      </c>
      <c r="AB23" s="67">
        <f t="shared" si="21"/>
        <v>2</v>
      </c>
      <c r="AC23" s="5"/>
      <c r="AD23" s="5"/>
      <c r="AE23" s="5"/>
      <c r="AG23" s="21">
        <f t="shared" si="1"/>
        <v>0</v>
      </c>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22"/>
        <v>0</v>
      </c>
      <c r="BJ23" s="21"/>
      <c r="BK23" s="21"/>
      <c r="BL23" s="21"/>
      <c r="BM23" s="21"/>
      <c r="BN23" s="21"/>
      <c r="BO23" s="21"/>
      <c r="BP23" s="21"/>
      <c r="BQ23" s="21"/>
      <c r="BR23" s="21"/>
      <c r="BS23" s="21"/>
      <c r="BT23" s="21"/>
      <c r="BV23" s="21"/>
      <c r="BW23" s="42"/>
    </row>
    <row r="24" spans="1:75" ht="15.75" x14ac:dyDescent="0.25">
      <c r="A24" s="4">
        <v>7</v>
      </c>
      <c r="B24" s="119" t="s">
        <v>82</v>
      </c>
      <c r="C24" s="120" t="s">
        <v>82</v>
      </c>
      <c r="D24" s="121" t="s">
        <v>82</v>
      </c>
      <c r="E24" s="62"/>
      <c r="F24" s="95"/>
      <c r="G24" s="88"/>
      <c r="H24" s="89"/>
      <c r="I24" s="89"/>
      <c r="J24" s="89"/>
      <c r="K24" s="89"/>
      <c r="L24" s="90"/>
      <c r="M24" s="89"/>
      <c r="N24" s="89"/>
      <c r="O24" s="89"/>
      <c r="P24" s="89"/>
      <c r="Q24" s="89"/>
      <c r="R24" s="89"/>
      <c r="S24" s="89"/>
      <c r="T24" s="89"/>
      <c r="U24" s="89"/>
      <c r="V24" s="89"/>
      <c r="W24" s="89"/>
      <c r="X24" s="90"/>
      <c r="Y24" s="103"/>
      <c r="Z24" s="44">
        <f t="shared" si="19"/>
        <v>0</v>
      </c>
      <c r="AA24" s="45">
        <f t="shared" si="20"/>
        <v>0</v>
      </c>
      <c r="AB24" s="67">
        <f t="shared" si="21"/>
        <v>2</v>
      </c>
      <c r="AC24" s="5"/>
      <c r="AD24" s="5"/>
      <c r="AE24" s="5"/>
      <c r="AG24" s="21">
        <f t="shared" si="1"/>
        <v>0</v>
      </c>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22"/>
        <v>0</v>
      </c>
      <c r="BJ24" s="21"/>
      <c r="BK24" s="21"/>
      <c r="BL24" s="21"/>
      <c r="BM24" s="21"/>
      <c r="BN24" s="21"/>
      <c r="BO24" s="21"/>
      <c r="BP24" s="21"/>
      <c r="BQ24" s="21"/>
      <c r="BR24" s="21"/>
      <c r="BS24" s="21"/>
      <c r="BT24" s="21"/>
      <c r="BV24" s="21"/>
      <c r="BW24" s="42"/>
    </row>
    <row r="25" spans="1:75" ht="15.75" x14ac:dyDescent="0.25">
      <c r="A25" s="4">
        <v>8</v>
      </c>
      <c r="B25" s="119" t="s">
        <v>83</v>
      </c>
      <c r="C25" s="120" t="s">
        <v>83</v>
      </c>
      <c r="D25" s="121" t="s">
        <v>83</v>
      </c>
      <c r="E25" s="62"/>
      <c r="F25" s="95"/>
      <c r="G25" s="88"/>
      <c r="H25" s="89"/>
      <c r="I25" s="89"/>
      <c r="J25" s="89"/>
      <c r="K25" s="89"/>
      <c r="L25" s="90"/>
      <c r="M25" s="89"/>
      <c r="N25" s="89"/>
      <c r="O25" s="89"/>
      <c r="P25" s="89"/>
      <c r="Q25" s="89"/>
      <c r="R25" s="89"/>
      <c r="S25" s="89"/>
      <c r="T25" s="89"/>
      <c r="U25" s="89"/>
      <c r="V25" s="89"/>
      <c r="W25" s="89"/>
      <c r="X25" s="90"/>
      <c r="Y25" s="103"/>
      <c r="Z25" s="44">
        <f t="shared" si="19"/>
        <v>0</v>
      </c>
      <c r="AA25" s="45">
        <f t="shared" si="20"/>
        <v>0</v>
      </c>
      <c r="AB25" s="67">
        <f t="shared" si="21"/>
        <v>2</v>
      </c>
      <c r="AC25" s="5"/>
      <c r="AD25" s="5"/>
      <c r="AE25" s="5"/>
      <c r="AG25" s="21">
        <f t="shared" si="1"/>
        <v>0</v>
      </c>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22"/>
        <v>0</v>
      </c>
      <c r="BJ25" s="21"/>
      <c r="BK25" s="21"/>
      <c r="BL25" s="21"/>
      <c r="BM25" s="21"/>
      <c r="BN25" s="21"/>
      <c r="BO25" s="21"/>
      <c r="BP25" s="21"/>
      <c r="BQ25" s="21"/>
      <c r="BR25" s="21"/>
      <c r="BS25" s="21"/>
      <c r="BT25" s="21"/>
      <c r="BV25" s="21"/>
      <c r="BW25" s="42"/>
    </row>
    <row r="26" spans="1:75" ht="15.75" x14ac:dyDescent="0.25">
      <c r="A26" s="4">
        <v>9</v>
      </c>
      <c r="B26" s="119" t="s">
        <v>84</v>
      </c>
      <c r="C26" s="120" t="s">
        <v>84</v>
      </c>
      <c r="D26" s="121" t="s">
        <v>84</v>
      </c>
      <c r="E26" s="62"/>
      <c r="F26" s="96"/>
      <c r="G26" s="88"/>
      <c r="H26" s="89"/>
      <c r="I26" s="89"/>
      <c r="J26" s="89"/>
      <c r="K26" s="89"/>
      <c r="L26" s="90"/>
      <c r="M26" s="89"/>
      <c r="N26" s="89"/>
      <c r="O26" s="89"/>
      <c r="P26" s="89"/>
      <c r="Q26" s="89"/>
      <c r="R26" s="89"/>
      <c r="S26" s="89"/>
      <c r="T26" s="89"/>
      <c r="U26" s="89"/>
      <c r="V26" s="89"/>
      <c r="W26" s="89"/>
      <c r="X26" s="90"/>
      <c r="Y26" s="103"/>
      <c r="Z26" s="44">
        <f t="shared" si="19"/>
        <v>0</v>
      </c>
      <c r="AA26" s="45">
        <f t="shared" si="20"/>
        <v>0</v>
      </c>
      <c r="AB26" s="67">
        <f t="shared" si="21"/>
        <v>2</v>
      </c>
      <c r="AC26" s="5"/>
      <c r="AD26" s="5"/>
      <c r="AE26" s="5"/>
      <c r="AG26" s="21">
        <f t="shared" si="1"/>
        <v>0</v>
      </c>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22"/>
        <v>0</v>
      </c>
      <c r="BJ26" s="21"/>
      <c r="BK26" s="21"/>
      <c r="BL26" s="21"/>
      <c r="BM26" s="21"/>
      <c r="BN26" s="21"/>
      <c r="BO26" s="21"/>
      <c r="BP26" s="21"/>
      <c r="BQ26" s="21"/>
      <c r="BR26" s="21"/>
      <c r="BS26" s="21"/>
      <c r="BT26" s="21"/>
      <c r="BV26" s="21"/>
      <c r="BW26" s="42"/>
    </row>
    <row r="27" spans="1:75" ht="15.75" x14ac:dyDescent="0.25">
      <c r="A27" s="4">
        <v>10</v>
      </c>
      <c r="B27" s="119" t="s">
        <v>85</v>
      </c>
      <c r="C27" s="120" t="s">
        <v>85</v>
      </c>
      <c r="D27" s="121" t="s">
        <v>85</v>
      </c>
      <c r="E27" s="62"/>
      <c r="F27" s="95"/>
      <c r="G27" s="88"/>
      <c r="H27" s="89"/>
      <c r="I27" s="89"/>
      <c r="J27" s="89"/>
      <c r="K27" s="89"/>
      <c r="L27" s="90"/>
      <c r="M27" s="89"/>
      <c r="N27" s="89"/>
      <c r="O27" s="89"/>
      <c r="P27" s="89"/>
      <c r="Q27" s="89"/>
      <c r="R27" s="89"/>
      <c r="S27" s="89"/>
      <c r="T27" s="89"/>
      <c r="U27" s="89"/>
      <c r="V27" s="89"/>
      <c r="W27" s="89"/>
      <c r="X27" s="90"/>
      <c r="Y27" s="103"/>
      <c r="Z27" s="44">
        <f t="shared" si="19"/>
        <v>0</v>
      </c>
      <c r="AA27" s="45">
        <f t="shared" si="20"/>
        <v>0</v>
      </c>
      <c r="AB27" s="67">
        <f t="shared" si="21"/>
        <v>2</v>
      </c>
      <c r="AC27" s="5"/>
      <c r="AD27" s="5"/>
      <c r="AE27" s="5"/>
      <c r="AG27" s="21">
        <f t="shared" si="1"/>
        <v>0</v>
      </c>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22"/>
        <v>0</v>
      </c>
      <c r="BJ27" s="21"/>
      <c r="BK27" s="21"/>
      <c r="BL27" s="21"/>
      <c r="BM27" s="21"/>
      <c r="BN27" s="21"/>
      <c r="BO27" s="21"/>
      <c r="BP27" s="21"/>
      <c r="BQ27" s="21"/>
      <c r="BR27" s="21"/>
      <c r="BS27" s="21"/>
      <c r="BT27" s="21"/>
      <c r="BV27" s="21"/>
      <c r="BW27" s="42"/>
    </row>
    <row r="28" spans="1:75" ht="15.75" x14ac:dyDescent="0.25">
      <c r="A28" s="4">
        <v>11</v>
      </c>
      <c r="B28" s="119" t="s">
        <v>86</v>
      </c>
      <c r="C28" s="120" t="s">
        <v>86</v>
      </c>
      <c r="D28" s="121" t="s">
        <v>86</v>
      </c>
      <c r="E28" s="62"/>
      <c r="F28" s="95"/>
      <c r="G28" s="88"/>
      <c r="H28" s="89"/>
      <c r="I28" s="89"/>
      <c r="J28" s="89"/>
      <c r="K28" s="89"/>
      <c r="L28" s="90"/>
      <c r="M28" s="89"/>
      <c r="N28" s="89"/>
      <c r="O28" s="89"/>
      <c r="P28" s="89"/>
      <c r="Q28" s="89"/>
      <c r="R28" s="89"/>
      <c r="S28" s="89"/>
      <c r="T28" s="89"/>
      <c r="U28" s="89"/>
      <c r="V28" s="89"/>
      <c r="W28" s="89"/>
      <c r="X28" s="90"/>
      <c r="Y28" s="103"/>
      <c r="Z28" s="44">
        <f t="shared" si="19"/>
        <v>0</v>
      </c>
      <c r="AA28" s="45">
        <f t="shared" si="20"/>
        <v>0</v>
      </c>
      <c r="AB28" s="67">
        <f t="shared" si="21"/>
        <v>2</v>
      </c>
      <c r="AC28" s="5"/>
      <c r="AD28" s="5"/>
      <c r="AE28" s="5"/>
      <c r="AG28" s="21">
        <f t="shared" si="1"/>
        <v>0</v>
      </c>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22"/>
        <v>0</v>
      </c>
      <c r="BJ28" s="21"/>
      <c r="BK28" s="21"/>
      <c r="BL28" s="21"/>
      <c r="BM28" s="21"/>
      <c r="BN28" s="21"/>
      <c r="BO28" s="21"/>
      <c r="BP28" s="21"/>
      <c r="BQ28" s="21"/>
      <c r="BR28" s="21"/>
      <c r="BS28" s="21"/>
      <c r="BT28" s="21"/>
      <c r="BV28" s="21"/>
      <c r="BW28" s="42"/>
    </row>
    <row r="29" spans="1:75" ht="15.75" x14ac:dyDescent="0.25">
      <c r="A29" s="4">
        <v>12</v>
      </c>
      <c r="B29" s="119" t="s">
        <v>87</v>
      </c>
      <c r="C29" s="120" t="s">
        <v>87</v>
      </c>
      <c r="D29" s="121" t="s">
        <v>87</v>
      </c>
      <c r="E29" s="62"/>
      <c r="F29" s="95"/>
      <c r="G29" s="88"/>
      <c r="H29" s="89"/>
      <c r="I29" s="89"/>
      <c r="J29" s="89"/>
      <c r="K29" s="89"/>
      <c r="L29" s="90"/>
      <c r="M29" s="89"/>
      <c r="N29" s="89"/>
      <c r="O29" s="89"/>
      <c r="P29" s="89"/>
      <c r="Q29" s="89"/>
      <c r="R29" s="89"/>
      <c r="S29" s="89"/>
      <c r="T29" s="89"/>
      <c r="U29" s="89"/>
      <c r="V29" s="89"/>
      <c r="W29" s="89"/>
      <c r="X29" s="90"/>
      <c r="Y29" s="103"/>
      <c r="Z29" s="44">
        <f t="shared" si="19"/>
        <v>0</v>
      </c>
      <c r="AA29" s="45">
        <f t="shared" si="20"/>
        <v>0</v>
      </c>
      <c r="AB29" s="67">
        <f t="shared" si="21"/>
        <v>2</v>
      </c>
      <c r="AC29" s="5"/>
      <c r="AD29" s="5"/>
      <c r="AE29" s="5"/>
      <c r="AG29" s="21">
        <f t="shared" si="1"/>
        <v>0</v>
      </c>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22"/>
        <v>0</v>
      </c>
      <c r="BJ29" s="21"/>
      <c r="BK29" s="21"/>
      <c r="BL29" s="21"/>
      <c r="BM29" s="21"/>
      <c r="BN29" s="21"/>
      <c r="BO29" s="21"/>
      <c r="BP29" s="21"/>
      <c r="BQ29" s="21"/>
      <c r="BR29" s="21"/>
      <c r="BS29" s="21"/>
      <c r="BT29" s="21"/>
      <c r="BV29" s="21"/>
      <c r="BW29" s="42"/>
    </row>
    <row r="30" spans="1:75" ht="15.75" x14ac:dyDescent="0.25">
      <c r="A30" s="4">
        <v>13</v>
      </c>
      <c r="B30" s="119" t="s">
        <v>88</v>
      </c>
      <c r="C30" s="120" t="s">
        <v>88</v>
      </c>
      <c r="D30" s="121" t="s">
        <v>88</v>
      </c>
      <c r="E30" s="62"/>
      <c r="F30" s="95"/>
      <c r="G30" s="88"/>
      <c r="H30" s="89"/>
      <c r="I30" s="89"/>
      <c r="J30" s="89"/>
      <c r="K30" s="89"/>
      <c r="L30" s="90"/>
      <c r="M30" s="89"/>
      <c r="N30" s="89"/>
      <c r="O30" s="89"/>
      <c r="P30" s="89"/>
      <c r="Q30" s="89"/>
      <c r="R30" s="89"/>
      <c r="S30" s="89"/>
      <c r="T30" s="89"/>
      <c r="U30" s="89"/>
      <c r="V30" s="89"/>
      <c r="W30" s="89"/>
      <c r="X30" s="90"/>
      <c r="Y30" s="103"/>
      <c r="Z30" s="44">
        <f t="shared" si="19"/>
        <v>0</v>
      </c>
      <c r="AA30" s="45">
        <f t="shared" si="20"/>
        <v>0</v>
      </c>
      <c r="AB30" s="67">
        <f t="shared" si="21"/>
        <v>2</v>
      </c>
      <c r="AC30" s="5"/>
      <c r="AD30" s="5"/>
      <c r="AE30" s="5"/>
      <c r="AG30" s="21">
        <f t="shared" si="1"/>
        <v>0</v>
      </c>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22"/>
        <v>0</v>
      </c>
      <c r="BJ30" s="21"/>
      <c r="BK30" s="21"/>
      <c r="BL30" s="21"/>
      <c r="BM30" s="21"/>
      <c r="BN30" s="21"/>
      <c r="BO30" s="21"/>
      <c r="BP30" s="21"/>
      <c r="BQ30" s="21"/>
      <c r="BR30" s="21"/>
      <c r="BS30" s="21"/>
      <c r="BT30" s="21"/>
      <c r="BV30" s="21"/>
      <c r="BW30" s="42"/>
    </row>
    <row r="31" spans="1:75" ht="15.75" x14ac:dyDescent="0.25">
      <c r="A31" s="4">
        <v>14</v>
      </c>
      <c r="B31" s="119" t="s">
        <v>89</v>
      </c>
      <c r="C31" s="120" t="s">
        <v>89</v>
      </c>
      <c r="D31" s="121" t="s">
        <v>89</v>
      </c>
      <c r="E31" s="62"/>
      <c r="F31" s="95"/>
      <c r="G31" s="88"/>
      <c r="H31" s="89"/>
      <c r="I31" s="89"/>
      <c r="J31" s="89"/>
      <c r="K31" s="89"/>
      <c r="L31" s="90"/>
      <c r="M31" s="89"/>
      <c r="N31" s="89"/>
      <c r="O31" s="89"/>
      <c r="P31" s="89"/>
      <c r="Q31" s="89"/>
      <c r="R31" s="89"/>
      <c r="S31" s="89"/>
      <c r="T31" s="89"/>
      <c r="U31" s="89"/>
      <c r="V31" s="89"/>
      <c r="W31" s="89"/>
      <c r="X31" s="90"/>
      <c r="Y31" s="103"/>
      <c r="Z31" s="44">
        <f t="shared" si="19"/>
        <v>0</v>
      </c>
      <c r="AA31" s="45">
        <f t="shared" si="20"/>
        <v>0</v>
      </c>
      <c r="AB31" s="67">
        <f t="shared" si="21"/>
        <v>2</v>
      </c>
      <c r="AC31" s="5"/>
      <c r="AD31" s="5"/>
      <c r="AE31" s="5"/>
      <c r="AG31" s="21">
        <f t="shared" si="1"/>
        <v>0</v>
      </c>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22"/>
        <v>0</v>
      </c>
      <c r="BJ31" s="21"/>
      <c r="BK31" s="21"/>
      <c r="BL31" s="21"/>
      <c r="BM31" s="21"/>
      <c r="BN31" s="21"/>
      <c r="BO31" s="21"/>
      <c r="BP31" s="21"/>
      <c r="BQ31" s="21"/>
      <c r="BR31" s="21"/>
      <c r="BS31" s="21"/>
      <c r="BT31" s="21"/>
      <c r="BV31" s="21"/>
      <c r="BW31" s="42"/>
    </row>
    <row r="32" spans="1:75" ht="15.75" x14ac:dyDescent="0.25">
      <c r="A32" s="4">
        <v>15</v>
      </c>
      <c r="B32" s="119" t="s">
        <v>90</v>
      </c>
      <c r="C32" s="120" t="s">
        <v>90</v>
      </c>
      <c r="D32" s="121" t="s">
        <v>90</v>
      </c>
      <c r="E32" s="62"/>
      <c r="F32" s="95"/>
      <c r="G32" s="88"/>
      <c r="H32" s="89"/>
      <c r="I32" s="89"/>
      <c r="J32" s="89"/>
      <c r="K32" s="89"/>
      <c r="L32" s="90"/>
      <c r="M32" s="89"/>
      <c r="N32" s="89"/>
      <c r="O32" s="89"/>
      <c r="P32" s="89"/>
      <c r="Q32" s="89"/>
      <c r="R32" s="89"/>
      <c r="S32" s="89"/>
      <c r="T32" s="89"/>
      <c r="U32" s="89"/>
      <c r="V32" s="89"/>
      <c r="W32" s="89"/>
      <c r="X32" s="90"/>
      <c r="Y32" s="103"/>
      <c r="Z32" s="44">
        <f>SUM(AG32:AY32)</f>
        <v>0</v>
      </c>
      <c r="AA32" s="45">
        <f t="shared" si="20"/>
        <v>0</v>
      </c>
      <c r="AB32" s="67">
        <f t="shared" si="21"/>
        <v>2</v>
      </c>
      <c r="AC32" s="5"/>
      <c r="AD32" s="5"/>
      <c r="AE32" s="5"/>
      <c r="AG32" s="21">
        <f t="shared" si="1"/>
        <v>0</v>
      </c>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22"/>
        <v>0</v>
      </c>
      <c r="BJ32" s="21"/>
      <c r="BK32" s="21"/>
      <c r="BL32" s="21"/>
      <c r="BM32" s="21"/>
      <c r="BN32" s="21"/>
      <c r="BO32" s="21"/>
      <c r="BP32" s="21"/>
      <c r="BQ32" s="21"/>
      <c r="BR32" s="21"/>
      <c r="BS32" s="21"/>
      <c r="BT32" s="21"/>
      <c r="BV32" s="21"/>
      <c r="BW32" s="42"/>
    </row>
    <row r="33" spans="1:75" ht="15.75" x14ac:dyDescent="0.25">
      <c r="A33" s="4">
        <v>16</v>
      </c>
      <c r="B33" s="119" t="s">
        <v>91</v>
      </c>
      <c r="C33" s="120" t="s">
        <v>91</v>
      </c>
      <c r="D33" s="121" t="s">
        <v>91</v>
      </c>
      <c r="E33" s="62"/>
      <c r="F33" s="95"/>
      <c r="G33" s="88"/>
      <c r="H33" s="89"/>
      <c r="I33" s="89"/>
      <c r="J33" s="89"/>
      <c r="K33" s="89"/>
      <c r="L33" s="90"/>
      <c r="M33" s="89"/>
      <c r="N33" s="89"/>
      <c r="O33" s="89"/>
      <c r="P33" s="89"/>
      <c r="Q33" s="89"/>
      <c r="R33" s="89"/>
      <c r="S33" s="89"/>
      <c r="T33" s="89"/>
      <c r="U33" s="89"/>
      <c r="V33" s="89"/>
      <c r="W33" s="89"/>
      <c r="X33" s="90"/>
      <c r="Y33" s="103"/>
      <c r="Z33" s="44">
        <f t="shared" si="19"/>
        <v>0</v>
      </c>
      <c r="AA33" s="45">
        <f t="shared" si="20"/>
        <v>0</v>
      </c>
      <c r="AB33" s="67">
        <f t="shared" si="21"/>
        <v>2</v>
      </c>
      <c r="AC33" s="5"/>
      <c r="AD33" s="5"/>
      <c r="AE33" s="5"/>
      <c r="AG33" s="21">
        <f t="shared" si="1"/>
        <v>0</v>
      </c>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22"/>
        <v>0</v>
      </c>
      <c r="BJ33" s="21"/>
      <c r="BK33" s="21"/>
      <c r="BL33" s="21"/>
      <c r="BM33" s="21"/>
      <c r="BN33" s="21"/>
      <c r="BO33" s="21"/>
      <c r="BP33" s="21"/>
      <c r="BQ33" s="21"/>
      <c r="BR33" s="21"/>
      <c r="BS33" s="21"/>
      <c r="BT33" s="21"/>
      <c r="BV33" s="21"/>
      <c r="BW33" s="42"/>
    </row>
    <row r="34" spans="1:75" ht="15.75" x14ac:dyDescent="0.25">
      <c r="A34" s="4">
        <v>17</v>
      </c>
      <c r="B34" s="119" t="s">
        <v>92</v>
      </c>
      <c r="C34" s="120" t="s">
        <v>92</v>
      </c>
      <c r="D34" s="121" t="s">
        <v>92</v>
      </c>
      <c r="E34" s="62"/>
      <c r="F34" s="95"/>
      <c r="G34" s="88"/>
      <c r="H34" s="89"/>
      <c r="I34" s="89"/>
      <c r="J34" s="89"/>
      <c r="K34" s="89"/>
      <c r="L34" s="90"/>
      <c r="M34" s="89"/>
      <c r="N34" s="89"/>
      <c r="O34" s="89"/>
      <c r="P34" s="89"/>
      <c r="Q34" s="89"/>
      <c r="R34" s="89"/>
      <c r="S34" s="89"/>
      <c r="T34" s="89"/>
      <c r="U34" s="89"/>
      <c r="V34" s="89"/>
      <c r="W34" s="89"/>
      <c r="X34" s="90"/>
      <c r="Y34" s="103"/>
      <c r="Z34" s="44">
        <f t="shared" si="19"/>
        <v>0</v>
      </c>
      <c r="AA34" s="45">
        <f t="shared" si="20"/>
        <v>0</v>
      </c>
      <c r="AB34" s="67">
        <f t="shared" si="21"/>
        <v>2</v>
      </c>
      <c r="AC34" s="5"/>
      <c r="AD34" s="5"/>
      <c r="AE34" s="5"/>
      <c r="AG34" s="21">
        <f t="shared" si="1"/>
        <v>0</v>
      </c>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22"/>
        <v>0</v>
      </c>
      <c r="BJ34" s="21"/>
      <c r="BK34" s="21"/>
      <c r="BL34" s="21"/>
      <c r="BM34" s="21"/>
      <c r="BN34" s="21"/>
      <c r="BO34" s="21"/>
      <c r="BP34" s="21"/>
      <c r="BQ34" s="21"/>
      <c r="BR34" s="21"/>
      <c r="BS34" s="21"/>
      <c r="BT34" s="21"/>
      <c r="BV34" s="21"/>
      <c r="BW34" s="42"/>
    </row>
    <row r="35" spans="1:75" ht="15.75" x14ac:dyDescent="0.25">
      <c r="A35" s="4">
        <v>18</v>
      </c>
      <c r="B35" s="119" t="s">
        <v>93</v>
      </c>
      <c r="C35" s="120" t="s">
        <v>93</v>
      </c>
      <c r="D35" s="121" t="s">
        <v>93</v>
      </c>
      <c r="E35" s="62"/>
      <c r="F35" s="95"/>
      <c r="G35" s="88"/>
      <c r="H35" s="89"/>
      <c r="I35" s="89"/>
      <c r="J35" s="89"/>
      <c r="K35" s="89"/>
      <c r="L35" s="90"/>
      <c r="M35" s="89"/>
      <c r="N35" s="89"/>
      <c r="O35" s="89"/>
      <c r="P35" s="89"/>
      <c r="Q35" s="89"/>
      <c r="R35" s="89"/>
      <c r="S35" s="89"/>
      <c r="T35" s="89"/>
      <c r="U35" s="89"/>
      <c r="V35" s="89"/>
      <c r="W35" s="89"/>
      <c r="X35" s="90"/>
      <c r="Y35" s="103"/>
      <c r="Z35" s="44">
        <f t="shared" si="19"/>
        <v>0</v>
      </c>
      <c r="AA35" s="45">
        <f t="shared" si="20"/>
        <v>0</v>
      </c>
      <c r="AB35" s="67">
        <f t="shared" si="21"/>
        <v>2</v>
      </c>
      <c r="AC35" s="5"/>
      <c r="AD35" s="5"/>
      <c r="AE35" s="5"/>
      <c r="AG35" s="21">
        <f t="shared" si="1"/>
        <v>0</v>
      </c>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22"/>
        <v>0</v>
      </c>
      <c r="BJ35" s="21"/>
      <c r="BK35" s="21"/>
      <c r="BL35" s="21"/>
      <c r="BM35" s="21"/>
      <c r="BN35" s="21"/>
      <c r="BO35" s="21"/>
      <c r="BP35" s="21"/>
      <c r="BQ35" s="21"/>
      <c r="BR35" s="21"/>
      <c r="BS35" s="21"/>
      <c r="BT35" s="21"/>
      <c r="BV35" s="21"/>
      <c r="BW35" s="42"/>
    </row>
    <row r="36" spans="1:75" ht="15.75" x14ac:dyDescent="0.25">
      <c r="A36" s="4">
        <v>19</v>
      </c>
      <c r="B36" s="119" t="s">
        <v>94</v>
      </c>
      <c r="C36" s="120" t="s">
        <v>94</v>
      </c>
      <c r="D36" s="121" t="s">
        <v>94</v>
      </c>
      <c r="E36" s="62"/>
      <c r="F36" s="95"/>
      <c r="G36" s="88"/>
      <c r="H36" s="89"/>
      <c r="I36" s="89"/>
      <c r="J36" s="89"/>
      <c r="K36" s="89"/>
      <c r="L36" s="90"/>
      <c r="M36" s="89"/>
      <c r="N36" s="89"/>
      <c r="O36" s="89"/>
      <c r="P36" s="89"/>
      <c r="Q36" s="89"/>
      <c r="R36" s="89"/>
      <c r="S36" s="89"/>
      <c r="T36" s="89"/>
      <c r="U36" s="89"/>
      <c r="V36" s="89"/>
      <c r="W36" s="89"/>
      <c r="X36" s="90"/>
      <c r="Y36" s="103"/>
      <c r="Z36" s="44">
        <f t="shared" si="19"/>
        <v>0</v>
      </c>
      <c r="AA36" s="45">
        <f t="shared" si="20"/>
        <v>0</v>
      </c>
      <c r="AB36" s="67">
        <f t="shared" si="21"/>
        <v>2</v>
      </c>
      <c r="AC36" s="5"/>
      <c r="AD36" s="5"/>
      <c r="AE36" s="5"/>
      <c r="AG36" s="21">
        <f t="shared" si="1"/>
        <v>0</v>
      </c>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22"/>
        <v>0</v>
      </c>
      <c r="BJ36" s="21"/>
      <c r="BK36" s="21"/>
      <c r="BL36" s="21"/>
      <c r="BM36" s="21"/>
      <c r="BN36" s="21"/>
      <c r="BO36" s="21"/>
      <c r="BP36" s="21"/>
      <c r="BQ36" s="21"/>
      <c r="BR36" s="21"/>
      <c r="BS36" s="21"/>
      <c r="BT36" s="21"/>
      <c r="BV36" s="21"/>
      <c r="BW36" s="42"/>
    </row>
    <row r="37" spans="1:75" ht="15.75" x14ac:dyDescent="0.25">
      <c r="A37" s="4">
        <v>20</v>
      </c>
      <c r="B37" s="119" t="s">
        <v>95</v>
      </c>
      <c r="C37" s="120" t="s">
        <v>95</v>
      </c>
      <c r="D37" s="121" t="s">
        <v>95</v>
      </c>
      <c r="E37" s="62"/>
      <c r="F37" s="95"/>
      <c r="G37" s="88"/>
      <c r="H37" s="89"/>
      <c r="I37" s="89"/>
      <c r="J37" s="89"/>
      <c r="K37" s="89"/>
      <c r="L37" s="90"/>
      <c r="M37" s="89"/>
      <c r="N37" s="89"/>
      <c r="O37" s="89"/>
      <c r="P37" s="89"/>
      <c r="Q37" s="89"/>
      <c r="R37" s="89"/>
      <c r="S37" s="89"/>
      <c r="T37" s="89"/>
      <c r="U37" s="89"/>
      <c r="V37" s="89"/>
      <c r="W37" s="89"/>
      <c r="X37" s="90"/>
      <c r="Y37" s="103"/>
      <c r="Z37" s="44">
        <f t="shared" si="19"/>
        <v>0</v>
      </c>
      <c r="AA37" s="45">
        <f t="shared" si="20"/>
        <v>0</v>
      </c>
      <c r="AB37" s="67">
        <f t="shared" si="21"/>
        <v>2</v>
      </c>
      <c r="AC37" s="5"/>
      <c r="AD37" s="5"/>
      <c r="AE37" s="5"/>
      <c r="AG37" s="21">
        <f t="shared" si="1"/>
        <v>0</v>
      </c>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22"/>
        <v>0</v>
      </c>
      <c r="BJ37" s="21"/>
      <c r="BK37" s="21"/>
      <c r="BL37" s="21"/>
      <c r="BM37" s="21"/>
      <c r="BN37" s="21"/>
      <c r="BO37" s="21"/>
      <c r="BP37" s="21"/>
      <c r="BQ37" s="21"/>
      <c r="BR37" s="21"/>
      <c r="BS37" s="21"/>
      <c r="BT37" s="21"/>
      <c r="BV37" s="21"/>
      <c r="BW37" s="42"/>
    </row>
    <row r="38" spans="1:75" ht="15.75" x14ac:dyDescent="0.25">
      <c r="A38" s="4">
        <v>21</v>
      </c>
      <c r="B38" s="119" t="s">
        <v>96</v>
      </c>
      <c r="C38" s="120" t="s">
        <v>96</v>
      </c>
      <c r="D38" s="121" t="s">
        <v>96</v>
      </c>
      <c r="E38" s="62"/>
      <c r="F38" s="95"/>
      <c r="G38" s="88"/>
      <c r="H38" s="89"/>
      <c r="I38" s="89"/>
      <c r="J38" s="89"/>
      <c r="K38" s="89"/>
      <c r="L38" s="90"/>
      <c r="M38" s="89"/>
      <c r="N38" s="89"/>
      <c r="O38" s="89"/>
      <c r="P38" s="89"/>
      <c r="Q38" s="89"/>
      <c r="R38" s="89"/>
      <c r="S38" s="89"/>
      <c r="T38" s="89"/>
      <c r="U38" s="89"/>
      <c r="V38" s="89"/>
      <c r="W38" s="89"/>
      <c r="X38" s="90"/>
      <c r="Y38" s="103"/>
      <c r="Z38" s="44">
        <f t="shared" si="19"/>
        <v>0</v>
      </c>
      <c r="AA38" s="45">
        <f t="shared" si="20"/>
        <v>0</v>
      </c>
      <c r="AB38" s="67">
        <f t="shared" si="21"/>
        <v>2</v>
      </c>
      <c r="AC38" s="5"/>
      <c r="AD38" s="5"/>
      <c r="AE38" s="5"/>
      <c r="AG38" s="21">
        <f t="shared" si="1"/>
        <v>0</v>
      </c>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22"/>
        <v>0</v>
      </c>
      <c r="BJ38" s="21"/>
      <c r="BK38" s="21"/>
      <c r="BL38" s="21"/>
      <c r="BM38" s="21"/>
      <c r="BN38" s="21"/>
      <c r="BO38" s="21"/>
      <c r="BP38" s="21"/>
      <c r="BQ38" s="21"/>
      <c r="BR38" s="21"/>
      <c r="BS38" s="21"/>
      <c r="BT38" s="21"/>
      <c r="BV38" s="21"/>
      <c r="BW38" s="42"/>
    </row>
    <row r="39" spans="1:75" ht="15.75" x14ac:dyDescent="0.25">
      <c r="A39" s="4">
        <v>22</v>
      </c>
      <c r="B39" s="119" t="s">
        <v>97</v>
      </c>
      <c r="C39" s="120" t="s">
        <v>97</v>
      </c>
      <c r="D39" s="121" t="s">
        <v>97</v>
      </c>
      <c r="E39" s="62"/>
      <c r="F39" s="95"/>
      <c r="G39" s="88"/>
      <c r="H39" s="89"/>
      <c r="I39" s="89"/>
      <c r="J39" s="89"/>
      <c r="K39" s="89"/>
      <c r="L39" s="90"/>
      <c r="M39" s="89"/>
      <c r="N39" s="89"/>
      <c r="O39" s="89"/>
      <c r="P39" s="89"/>
      <c r="Q39" s="89"/>
      <c r="R39" s="89"/>
      <c r="S39" s="89"/>
      <c r="T39" s="89"/>
      <c r="U39" s="89"/>
      <c r="V39" s="89"/>
      <c r="W39" s="89"/>
      <c r="X39" s="90"/>
      <c r="Y39" s="103"/>
      <c r="Z39" s="44">
        <f t="shared" si="19"/>
        <v>0</v>
      </c>
      <c r="AA39" s="45">
        <f t="shared" si="20"/>
        <v>0</v>
      </c>
      <c r="AB39" s="67">
        <f t="shared" si="21"/>
        <v>2</v>
      </c>
      <c r="AC39" s="5"/>
      <c r="AD39" s="5"/>
      <c r="AE39" s="5"/>
      <c r="AG39" s="21">
        <f t="shared" si="1"/>
        <v>0</v>
      </c>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22"/>
        <v>0</v>
      </c>
      <c r="BJ39" s="21"/>
      <c r="BK39" s="21"/>
      <c r="BL39" s="21"/>
      <c r="BM39" s="21"/>
      <c r="BN39" s="21"/>
      <c r="BO39" s="21"/>
      <c r="BP39" s="21"/>
      <c r="BQ39" s="21"/>
      <c r="BR39" s="21"/>
      <c r="BS39" s="21"/>
      <c r="BT39" s="21"/>
      <c r="BV39" s="21"/>
      <c r="BW39" s="42"/>
    </row>
    <row r="40" spans="1:75" ht="15.75" x14ac:dyDescent="0.25">
      <c r="A40" s="4">
        <v>23</v>
      </c>
      <c r="B40" s="119" t="s">
        <v>98</v>
      </c>
      <c r="C40" s="120" t="s">
        <v>98</v>
      </c>
      <c r="D40" s="121" t="s">
        <v>98</v>
      </c>
      <c r="E40" s="62"/>
      <c r="F40" s="95"/>
      <c r="G40" s="88"/>
      <c r="H40" s="89"/>
      <c r="I40" s="89"/>
      <c r="J40" s="89"/>
      <c r="K40" s="89"/>
      <c r="L40" s="90"/>
      <c r="M40" s="89"/>
      <c r="N40" s="89"/>
      <c r="O40" s="89"/>
      <c r="P40" s="89"/>
      <c r="Q40" s="89"/>
      <c r="R40" s="89"/>
      <c r="S40" s="89"/>
      <c r="T40" s="89"/>
      <c r="U40" s="89"/>
      <c r="V40" s="89"/>
      <c r="W40" s="89"/>
      <c r="X40" s="90"/>
      <c r="Y40" s="103"/>
      <c r="Z40" s="44">
        <f t="shared" si="19"/>
        <v>0</v>
      </c>
      <c r="AA40" s="45">
        <f t="shared" si="20"/>
        <v>0</v>
      </c>
      <c r="AB40" s="67">
        <f t="shared" si="21"/>
        <v>2</v>
      </c>
      <c r="AC40" s="5"/>
      <c r="AD40" s="5"/>
      <c r="AE40" s="5"/>
      <c r="AG40" s="21">
        <f t="shared" si="1"/>
        <v>0</v>
      </c>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22"/>
        <v>0</v>
      </c>
      <c r="BJ40" s="21"/>
      <c r="BK40" s="21"/>
      <c r="BL40" s="21"/>
      <c r="BM40" s="21"/>
      <c r="BN40" s="21"/>
      <c r="BO40" s="21"/>
      <c r="BP40" s="21"/>
      <c r="BQ40" s="21"/>
      <c r="BR40" s="21"/>
      <c r="BS40" s="21"/>
      <c r="BT40" s="21"/>
      <c r="BV40" s="21"/>
      <c r="BW40" s="42"/>
    </row>
    <row r="41" spans="1:75" ht="15.75" x14ac:dyDescent="0.25">
      <c r="A41" s="4">
        <v>24</v>
      </c>
      <c r="B41" s="119" t="s">
        <v>99</v>
      </c>
      <c r="C41" s="120" t="s">
        <v>99</v>
      </c>
      <c r="D41" s="121" t="s">
        <v>99</v>
      </c>
      <c r="E41" s="62"/>
      <c r="F41" s="95"/>
      <c r="G41" s="88"/>
      <c r="H41" s="89"/>
      <c r="I41" s="89"/>
      <c r="J41" s="89"/>
      <c r="K41" s="89"/>
      <c r="L41" s="90"/>
      <c r="M41" s="89"/>
      <c r="N41" s="89"/>
      <c r="O41" s="89"/>
      <c r="P41" s="89"/>
      <c r="Q41" s="89"/>
      <c r="R41" s="89"/>
      <c r="S41" s="89"/>
      <c r="T41" s="89"/>
      <c r="U41" s="89"/>
      <c r="V41" s="89"/>
      <c r="W41" s="89"/>
      <c r="X41" s="90"/>
      <c r="Y41" s="103"/>
      <c r="Z41" s="44">
        <f t="shared" si="19"/>
        <v>0</v>
      </c>
      <c r="AA41" s="45">
        <f t="shared" si="20"/>
        <v>0</v>
      </c>
      <c r="AB41" s="67">
        <f t="shared" si="21"/>
        <v>2</v>
      </c>
      <c r="AC41" s="5"/>
      <c r="AD41" s="5"/>
      <c r="AE41" s="5"/>
      <c r="AG41" s="21">
        <f t="shared" si="1"/>
        <v>0</v>
      </c>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22"/>
        <v>0</v>
      </c>
      <c r="BJ41" s="21"/>
      <c r="BK41" s="21"/>
      <c r="BL41" s="21"/>
      <c r="BM41" s="21"/>
      <c r="BN41" s="21"/>
      <c r="BO41" s="21"/>
      <c r="BP41" s="21"/>
      <c r="BQ41" s="21"/>
      <c r="BR41" s="21"/>
      <c r="BS41" s="21"/>
      <c r="BT41" s="21"/>
      <c r="BV41" s="21"/>
      <c r="BW41" s="42"/>
    </row>
    <row r="42" spans="1:75" ht="15.75" x14ac:dyDescent="0.25">
      <c r="A42" s="4">
        <v>25</v>
      </c>
      <c r="B42" s="119" t="s">
        <v>100</v>
      </c>
      <c r="C42" s="120" t="s">
        <v>100</v>
      </c>
      <c r="D42" s="121" t="s">
        <v>100</v>
      </c>
      <c r="E42" s="62"/>
      <c r="F42" s="95"/>
      <c r="G42" s="88"/>
      <c r="H42" s="89"/>
      <c r="I42" s="89"/>
      <c r="J42" s="89"/>
      <c r="K42" s="89"/>
      <c r="L42" s="90"/>
      <c r="M42" s="89"/>
      <c r="N42" s="89"/>
      <c r="O42" s="89"/>
      <c r="P42" s="89"/>
      <c r="Q42" s="89"/>
      <c r="R42" s="89"/>
      <c r="S42" s="89"/>
      <c r="T42" s="89"/>
      <c r="U42" s="89"/>
      <c r="V42" s="89"/>
      <c r="W42" s="89"/>
      <c r="X42" s="90"/>
      <c r="Y42" s="103"/>
      <c r="Z42" s="44">
        <f t="shared" si="19"/>
        <v>0</v>
      </c>
      <c r="AA42" s="45">
        <f t="shared" si="20"/>
        <v>0</v>
      </c>
      <c r="AB42" s="67">
        <f t="shared" si="21"/>
        <v>2</v>
      </c>
      <c r="AC42" s="5"/>
      <c r="AD42" s="5"/>
      <c r="AE42" s="5"/>
      <c r="AG42" s="21">
        <f t="shared" si="1"/>
        <v>0</v>
      </c>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22"/>
        <v>0</v>
      </c>
      <c r="BJ42" s="21"/>
      <c r="BK42" s="21"/>
      <c r="BL42" s="21"/>
      <c r="BM42" s="21"/>
      <c r="BN42" s="21"/>
      <c r="BO42" s="21"/>
      <c r="BP42" s="21"/>
      <c r="BQ42" s="21"/>
      <c r="BR42" s="21"/>
      <c r="BS42" s="21"/>
      <c r="BT42" s="21"/>
      <c r="BV42" s="21"/>
      <c r="BW42" s="42"/>
    </row>
    <row r="43" spans="1:75" ht="15.75" x14ac:dyDescent="0.25">
      <c r="A43" s="4">
        <v>26</v>
      </c>
      <c r="B43" s="119" t="s">
        <v>101</v>
      </c>
      <c r="C43" s="120" t="s">
        <v>101</v>
      </c>
      <c r="D43" s="121" t="s">
        <v>101</v>
      </c>
      <c r="E43" s="62"/>
      <c r="F43" s="95"/>
      <c r="G43" s="88"/>
      <c r="H43" s="89"/>
      <c r="I43" s="89"/>
      <c r="J43" s="89"/>
      <c r="K43" s="89"/>
      <c r="L43" s="90"/>
      <c r="M43" s="89"/>
      <c r="N43" s="89"/>
      <c r="O43" s="89"/>
      <c r="P43" s="89"/>
      <c r="Q43" s="89"/>
      <c r="R43" s="89"/>
      <c r="S43" s="89"/>
      <c r="T43" s="89"/>
      <c r="U43" s="89"/>
      <c r="V43" s="89"/>
      <c r="W43" s="89"/>
      <c r="X43" s="90"/>
      <c r="Y43" s="103"/>
      <c r="Z43" s="44">
        <f t="shared" si="19"/>
        <v>0</v>
      </c>
      <c r="AA43" s="45">
        <f t="shared" si="20"/>
        <v>0</v>
      </c>
      <c r="AB43" s="67">
        <f t="shared" si="21"/>
        <v>2</v>
      </c>
      <c r="AC43" s="5"/>
      <c r="AD43" s="5"/>
      <c r="AE43" s="5"/>
      <c r="AG43" s="21">
        <f t="shared" si="1"/>
        <v>0</v>
      </c>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22"/>
        <v>0</v>
      </c>
      <c r="BJ43" s="21"/>
      <c r="BK43" s="21"/>
      <c r="BL43" s="21"/>
      <c r="BM43" s="21"/>
      <c r="BN43" s="21"/>
      <c r="BO43" s="21"/>
      <c r="BP43" s="21"/>
      <c r="BQ43" s="21"/>
      <c r="BR43" s="21"/>
      <c r="BS43" s="21"/>
      <c r="BT43" s="21"/>
      <c r="BV43" s="21"/>
      <c r="BW43" s="42"/>
    </row>
    <row r="44" spans="1:75" ht="15.75" x14ac:dyDescent="0.25">
      <c r="A44" s="4">
        <v>27</v>
      </c>
      <c r="B44" s="119" t="s">
        <v>102</v>
      </c>
      <c r="C44" s="120" t="s">
        <v>102</v>
      </c>
      <c r="D44" s="121" t="s">
        <v>102</v>
      </c>
      <c r="E44" s="62"/>
      <c r="F44" s="95"/>
      <c r="G44" s="88"/>
      <c r="H44" s="89"/>
      <c r="I44" s="89"/>
      <c r="J44" s="89"/>
      <c r="K44" s="89"/>
      <c r="L44" s="90"/>
      <c r="M44" s="89"/>
      <c r="N44" s="89"/>
      <c r="O44" s="89"/>
      <c r="P44" s="89"/>
      <c r="Q44" s="89"/>
      <c r="R44" s="89"/>
      <c r="S44" s="89"/>
      <c r="T44" s="89"/>
      <c r="U44" s="89"/>
      <c r="V44" s="89"/>
      <c r="W44" s="89"/>
      <c r="X44" s="90"/>
      <c r="Y44" s="103"/>
      <c r="Z44" s="44">
        <f t="shared" si="19"/>
        <v>0</v>
      </c>
      <c r="AA44" s="45">
        <f t="shared" si="20"/>
        <v>0</v>
      </c>
      <c r="AB44" s="67">
        <f t="shared" si="21"/>
        <v>2</v>
      </c>
      <c r="AC44" s="5"/>
      <c r="AD44" s="5"/>
      <c r="AE44" s="5"/>
      <c r="AG44" s="21">
        <f t="shared" si="1"/>
        <v>0</v>
      </c>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22"/>
        <v>0</v>
      </c>
      <c r="BJ44" s="21"/>
      <c r="BK44" s="21"/>
      <c r="BL44" s="21"/>
      <c r="BM44" s="21"/>
      <c r="BN44" s="21"/>
      <c r="BO44" s="21"/>
      <c r="BP44" s="21"/>
      <c r="BQ44" s="21"/>
      <c r="BR44" s="21"/>
      <c r="BS44" s="21"/>
      <c r="BT44" s="21"/>
      <c r="BV44" s="21"/>
      <c r="BW44" s="42"/>
    </row>
    <row r="45" spans="1:75" ht="15.75" x14ac:dyDescent="0.25">
      <c r="A45" s="4">
        <v>28</v>
      </c>
      <c r="B45" s="119" t="s">
        <v>103</v>
      </c>
      <c r="C45" s="120" t="s">
        <v>103</v>
      </c>
      <c r="D45" s="121" t="s">
        <v>103</v>
      </c>
      <c r="E45" s="62"/>
      <c r="F45" s="95"/>
      <c r="G45" s="88"/>
      <c r="H45" s="89"/>
      <c r="I45" s="89"/>
      <c r="J45" s="89"/>
      <c r="K45" s="89"/>
      <c r="L45" s="90"/>
      <c r="M45" s="89"/>
      <c r="N45" s="89"/>
      <c r="O45" s="89"/>
      <c r="P45" s="89"/>
      <c r="Q45" s="89"/>
      <c r="R45" s="89"/>
      <c r="S45" s="89"/>
      <c r="T45" s="89"/>
      <c r="U45" s="89"/>
      <c r="V45" s="89"/>
      <c r="W45" s="89"/>
      <c r="X45" s="90"/>
      <c r="Y45" s="103"/>
      <c r="Z45" s="44">
        <f t="shared" si="19"/>
        <v>0</v>
      </c>
      <c r="AA45" s="45">
        <f t="shared" si="20"/>
        <v>0</v>
      </c>
      <c r="AB45" s="67">
        <f t="shared" si="21"/>
        <v>2</v>
      </c>
      <c r="AC45" s="5"/>
      <c r="AD45" s="5"/>
      <c r="AE45" s="5"/>
      <c r="AG45" s="21">
        <f t="shared" si="1"/>
        <v>0</v>
      </c>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22"/>
        <v>0</v>
      </c>
      <c r="BJ45" s="21"/>
      <c r="BK45" s="21"/>
      <c r="BL45" s="21"/>
      <c r="BM45" s="21"/>
      <c r="BN45" s="21"/>
      <c r="BO45" s="21"/>
      <c r="BP45" s="21"/>
      <c r="BQ45" s="21"/>
      <c r="BR45" s="21"/>
      <c r="BS45" s="21"/>
      <c r="BT45" s="21"/>
      <c r="BV45" s="21"/>
      <c r="BW45" s="42"/>
    </row>
    <row r="46" spans="1:75" ht="15.75" x14ac:dyDescent="0.25">
      <c r="A46" s="4">
        <v>29</v>
      </c>
      <c r="B46" s="119" t="s">
        <v>104</v>
      </c>
      <c r="C46" s="120" t="s">
        <v>104</v>
      </c>
      <c r="D46" s="121" t="s">
        <v>104</v>
      </c>
      <c r="E46" s="62"/>
      <c r="F46" s="97"/>
      <c r="G46" s="91"/>
      <c r="H46" s="89"/>
      <c r="I46" s="89"/>
      <c r="J46" s="89"/>
      <c r="K46" s="92"/>
      <c r="L46" s="93"/>
      <c r="M46" s="89"/>
      <c r="N46" s="89"/>
      <c r="O46" s="89"/>
      <c r="P46" s="92"/>
      <c r="Q46" s="92"/>
      <c r="R46" s="92"/>
      <c r="S46" s="92"/>
      <c r="T46" s="92"/>
      <c r="U46" s="92"/>
      <c r="V46" s="92"/>
      <c r="W46" s="92"/>
      <c r="X46" s="93"/>
      <c r="Y46" s="103"/>
      <c r="Z46" s="44">
        <f t="shared" si="19"/>
        <v>0</v>
      </c>
      <c r="AA46" s="45">
        <f t="shared" si="20"/>
        <v>0</v>
      </c>
      <c r="AB46" s="67">
        <f t="shared" si="21"/>
        <v>2</v>
      </c>
      <c r="AC46" s="5"/>
      <c r="AD46" s="5"/>
      <c r="AE46" s="5"/>
      <c r="AG46" s="21">
        <f t="shared" si="1"/>
        <v>0</v>
      </c>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22"/>
        <v>0</v>
      </c>
      <c r="BJ46" s="21"/>
      <c r="BK46" s="21"/>
      <c r="BL46" s="21"/>
      <c r="BM46" s="21"/>
      <c r="BN46" s="21"/>
      <c r="BO46" s="21"/>
      <c r="BP46" s="21"/>
      <c r="BQ46" s="21"/>
      <c r="BR46" s="21"/>
      <c r="BS46" s="21"/>
      <c r="BT46" s="21"/>
      <c r="BV46" s="21"/>
      <c r="BW46" s="42"/>
    </row>
    <row r="47" spans="1:75" ht="15.75" x14ac:dyDescent="0.25">
      <c r="A47" s="4">
        <v>30</v>
      </c>
      <c r="B47" s="119"/>
      <c r="C47" s="120"/>
      <c r="D47" s="121"/>
      <c r="E47" s="62"/>
      <c r="F47" s="95"/>
      <c r="G47" s="88"/>
      <c r="H47" s="89"/>
      <c r="I47" s="89"/>
      <c r="J47" s="89"/>
      <c r="K47" s="89"/>
      <c r="L47" s="90"/>
      <c r="M47" s="89"/>
      <c r="N47" s="89"/>
      <c r="O47" s="89"/>
      <c r="P47" s="89"/>
      <c r="Q47" s="89"/>
      <c r="R47" s="89"/>
      <c r="S47" s="89"/>
      <c r="T47" s="89"/>
      <c r="U47" s="89"/>
      <c r="V47" s="89"/>
      <c r="W47" s="89"/>
      <c r="X47" s="90"/>
      <c r="Y47" s="103"/>
      <c r="Z47" s="44">
        <f t="shared" si="19"/>
        <v>0</v>
      </c>
      <c r="AA47" s="45">
        <f t="shared" si="20"/>
        <v>0</v>
      </c>
      <c r="AB47" s="67">
        <f t="shared" si="21"/>
        <v>2</v>
      </c>
      <c r="AC47" s="5"/>
      <c r="AD47" s="5"/>
      <c r="AE47" s="5"/>
      <c r="AG47" s="21">
        <f t="shared" si="1"/>
        <v>0</v>
      </c>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22"/>
        <v>0</v>
      </c>
      <c r="BJ47" s="21"/>
      <c r="BK47" s="21"/>
      <c r="BL47" s="21"/>
      <c r="BM47" s="21"/>
      <c r="BN47" s="21"/>
      <c r="BO47" s="21"/>
      <c r="BP47" s="21"/>
      <c r="BQ47" s="21"/>
      <c r="BR47" s="21"/>
      <c r="BS47" s="21"/>
      <c r="BT47" s="21"/>
      <c r="BV47" s="21"/>
      <c r="BW47" s="42"/>
    </row>
    <row r="48" spans="1:75" ht="15.75" x14ac:dyDescent="0.25">
      <c r="A48" s="10">
        <v>31</v>
      </c>
      <c r="B48" s="119"/>
      <c r="C48" s="120"/>
      <c r="D48" s="121"/>
      <c r="E48" s="62"/>
      <c r="F48" s="95"/>
      <c r="G48" s="88"/>
      <c r="H48" s="89"/>
      <c r="I48" s="89"/>
      <c r="J48" s="89"/>
      <c r="K48" s="89"/>
      <c r="L48" s="90"/>
      <c r="M48" s="89"/>
      <c r="N48" s="89"/>
      <c r="O48" s="89"/>
      <c r="P48" s="89"/>
      <c r="Q48" s="89"/>
      <c r="R48" s="89"/>
      <c r="S48" s="89"/>
      <c r="T48" s="89"/>
      <c r="U48" s="89"/>
      <c r="V48" s="89"/>
      <c r="W48" s="89"/>
      <c r="X48" s="90"/>
      <c r="Y48" s="103"/>
      <c r="Z48" s="44">
        <f t="shared" si="19"/>
        <v>0</v>
      </c>
      <c r="AA48" s="45">
        <f t="shared" si="20"/>
        <v>0</v>
      </c>
      <c r="AB48" s="67">
        <f t="shared" si="21"/>
        <v>2</v>
      </c>
      <c r="AC48" s="5"/>
      <c r="AD48" s="5"/>
      <c r="AE48" s="5"/>
      <c r="AG48" s="21">
        <f t="shared" si="1"/>
        <v>0</v>
      </c>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22"/>
        <v>0</v>
      </c>
      <c r="BJ48" s="21"/>
      <c r="BK48" s="21"/>
      <c r="BL48" s="21"/>
      <c r="BM48" s="21"/>
      <c r="BN48" s="21"/>
      <c r="BO48" s="21"/>
      <c r="BP48" s="21"/>
      <c r="BQ48" s="21"/>
      <c r="BR48" s="21"/>
      <c r="BS48" s="21"/>
      <c r="BT48" s="21"/>
      <c r="BV48" s="21"/>
      <c r="BW48" s="42"/>
    </row>
    <row r="49" spans="1:75" ht="15.75" x14ac:dyDescent="0.25">
      <c r="A49" s="10">
        <v>32</v>
      </c>
      <c r="B49" s="119"/>
      <c r="C49" s="120"/>
      <c r="D49" s="121"/>
      <c r="E49" s="63"/>
      <c r="F49" s="97"/>
      <c r="G49" s="91"/>
      <c r="H49" s="89"/>
      <c r="I49" s="89"/>
      <c r="J49" s="89"/>
      <c r="K49" s="92"/>
      <c r="L49" s="93"/>
      <c r="M49" s="89"/>
      <c r="N49" s="89"/>
      <c r="O49" s="89"/>
      <c r="P49" s="92"/>
      <c r="Q49" s="92"/>
      <c r="R49" s="92"/>
      <c r="S49" s="92"/>
      <c r="T49" s="92"/>
      <c r="U49" s="92"/>
      <c r="V49" s="92"/>
      <c r="W49" s="92"/>
      <c r="X49" s="93"/>
      <c r="Y49" s="103"/>
      <c r="Z49" s="44">
        <f t="shared" si="19"/>
        <v>0</v>
      </c>
      <c r="AA49" s="45">
        <f t="shared" si="20"/>
        <v>0</v>
      </c>
      <c r="AB49" s="67">
        <f t="shared" si="21"/>
        <v>2</v>
      </c>
      <c r="AC49" s="5"/>
      <c r="AD49" s="5"/>
      <c r="AE49" s="5"/>
      <c r="AG49" s="21">
        <f t="shared" si="1"/>
        <v>0</v>
      </c>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22"/>
        <v>0</v>
      </c>
      <c r="BJ49" s="21"/>
      <c r="BK49" s="21"/>
      <c r="BL49" s="21"/>
      <c r="BM49" s="21"/>
      <c r="BN49" s="21"/>
      <c r="BO49" s="21"/>
      <c r="BP49" s="21"/>
      <c r="BQ49" s="21"/>
      <c r="BR49" s="21"/>
      <c r="BS49" s="21"/>
      <c r="BT49" s="21"/>
      <c r="BV49" s="21"/>
      <c r="BW49" s="42"/>
    </row>
    <row r="50" spans="1:75" ht="15.75" x14ac:dyDescent="0.25">
      <c r="A50" s="10">
        <v>33</v>
      </c>
      <c r="B50" s="119"/>
      <c r="C50" s="120"/>
      <c r="D50" s="121"/>
      <c r="E50" s="63"/>
      <c r="F50" s="97"/>
      <c r="G50" s="91"/>
      <c r="H50" s="89"/>
      <c r="I50" s="89"/>
      <c r="J50" s="89"/>
      <c r="K50" s="92"/>
      <c r="L50" s="93"/>
      <c r="M50" s="89"/>
      <c r="N50" s="89"/>
      <c r="O50" s="89"/>
      <c r="P50" s="92"/>
      <c r="Q50" s="92"/>
      <c r="R50" s="92"/>
      <c r="S50" s="92"/>
      <c r="T50" s="92"/>
      <c r="U50" s="92"/>
      <c r="V50" s="92"/>
      <c r="W50" s="92"/>
      <c r="X50" s="93"/>
      <c r="Y50" s="103"/>
      <c r="Z50" s="44">
        <f t="shared" si="19"/>
        <v>0</v>
      </c>
      <c r="AA50" s="45">
        <f t="shared" si="20"/>
        <v>0</v>
      </c>
      <c r="AB50" s="67">
        <f t="shared" si="21"/>
        <v>2</v>
      </c>
      <c r="AC50" s="5"/>
      <c r="AD50" s="5"/>
      <c r="AE50" s="5"/>
      <c r="AG50" s="21">
        <f t="shared" si="1"/>
        <v>0</v>
      </c>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22"/>
        <v>0</v>
      </c>
      <c r="BJ50" s="21"/>
      <c r="BK50" s="21"/>
      <c r="BL50" s="21"/>
      <c r="BM50" s="21"/>
      <c r="BN50" s="21"/>
      <c r="BO50" s="21"/>
      <c r="BP50" s="21"/>
      <c r="BQ50" s="21"/>
      <c r="BR50" s="21"/>
      <c r="BS50" s="21"/>
      <c r="BT50" s="21"/>
      <c r="BV50" s="21"/>
      <c r="BW50" s="42"/>
    </row>
    <row r="51" spans="1:75" x14ac:dyDescent="0.25">
      <c r="A51" s="15">
        <v>34</v>
      </c>
      <c r="B51" s="119"/>
      <c r="C51" s="120"/>
      <c r="D51" s="121"/>
      <c r="E51" s="43"/>
      <c r="F51" s="95"/>
      <c r="G51" s="94"/>
      <c r="H51" s="89"/>
      <c r="I51" s="89"/>
      <c r="J51" s="89"/>
      <c r="K51" s="89"/>
      <c r="L51" s="90"/>
      <c r="M51" s="89"/>
      <c r="N51" s="89"/>
      <c r="O51" s="89"/>
      <c r="P51" s="89"/>
      <c r="Q51" s="89"/>
      <c r="R51" s="89"/>
      <c r="S51" s="89"/>
      <c r="T51" s="89"/>
      <c r="U51" s="89"/>
      <c r="V51" s="89"/>
      <c r="W51" s="89"/>
      <c r="X51" s="90"/>
      <c r="Y51" s="103"/>
      <c r="Z51" s="44">
        <f t="shared" si="19"/>
        <v>0</v>
      </c>
      <c r="AA51" s="45">
        <f t="shared" si="20"/>
        <v>0</v>
      </c>
      <c r="AB51" s="67">
        <f t="shared" si="21"/>
        <v>2</v>
      </c>
      <c r="AG51" s="21">
        <f t="shared" si="1"/>
        <v>0</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22"/>
        <v>0</v>
      </c>
      <c r="BJ51" s="21"/>
      <c r="BK51" s="21"/>
      <c r="BL51" s="21"/>
      <c r="BM51" s="21"/>
      <c r="BN51" s="21"/>
      <c r="BO51" s="21"/>
      <c r="BP51" s="21"/>
      <c r="BQ51" s="21"/>
      <c r="BR51" s="21"/>
      <c r="BS51" s="21"/>
      <c r="BT51" s="21"/>
      <c r="BV51" s="21"/>
      <c r="BW51" s="42"/>
    </row>
    <row r="52" spans="1:75" x14ac:dyDescent="0.25">
      <c r="A52" s="15">
        <v>35</v>
      </c>
      <c r="B52" s="119"/>
      <c r="C52" s="120"/>
      <c r="D52" s="121"/>
      <c r="E52" s="43"/>
      <c r="F52" s="95"/>
      <c r="G52" s="94"/>
      <c r="H52" s="89"/>
      <c r="I52" s="89"/>
      <c r="J52" s="89"/>
      <c r="K52" s="89"/>
      <c r="L52" s="90"/>
      <c r="M52" s="89"/>
      <c r="N52" s="89"/>
      <c r="O52" s="89"/>
      <c r="P52" s="89"/>
      <c r="Q52" s="89"/>
      <c r="R52" s="89"/>
      <c r="S52" s="89"/>
      <c r="T52" s="89"/>
      <c r="U52" s="89"/>
      <c r="V52" s="89"/>
      <c r="W52" s="89"/>
      <c r="X52" s="90"/>
      <c r="Y52" s="103"/>
      <c r="Z52" s="44">
        <f t="shared" si="19"/>
        <v>0</v>
      </c>
      <c r="AA52" s="45">
        <f t="shared" si="20"/>
        <v>0</v>
      </c>
      <c r="AB52" s="67">
        <f t="shared" si="21"/>
        <v>2</v>
      </c>
      <c r="AG52" s="21">
        <f t="shared" si="1"/>
        <v>0</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22"/>
        <v>0</v>
      </c>
      <c r="BJ52" s="21"/>
      <c r="BK52" s="21"/>
      <c r="BL52" s="21"/>
      <c r="BM52" s="21"/>
      <c r="BN52" s="21"/>
      <c r="BO52" s="21"/>
      <c r="BP52" s="21"/>
      <c r="BQ52" s="21"/>
      <c r="BR52" s="21"/>
      <c r="BS52" s="21"/>
      <c r="BT52" s="21"/>
      <c r="BV52" s="21"/>
      <c r="BW52" s="42"/>
    </row>
    <row r="53" spans="1:75" x14ac:dyDescent="0.25">
      <c r="A53" s="15">
        <v>36</v>
      </c>
      <c r="B53" s="119"/>
      <c r="C53" s="120"/>
      <c r="D53" s="121"/>
      <c r="E53" s="43"/>
      <c r="F53" s="95"/>
      <c r="G53" s="94"/>
      <c r="H53" s="89"/>
      <c r="I53" s="89"/>
      <c r="J53" s="89"/>
      <c r="K53" s="89"/>
      <c r="L53" s="90"/>
      <c r="M53" s="89"/>
      <c r="N53" s="89"/>
      <c r="O53" s="89"/>
      <c r="P53" s="89"/>
      <c r="Q53" s="89"/>
      <c r="R53" s="89"/>
      <c r="S53" s="89"/>
      <c r="T53" s="89"/>
      <c r="U53" s="89"/>
      <c r="V53" s="89"/>
      <c r="W53" s="89"/>
      <c r="X53" s="90"/>
      <c r="Y53" s="103"/>
      <c r="Z53" s="44">
        <f t="shared" si="19"/>
        <v>0</v>
      </c>
      <c r="AA53" s="45">
        <f t="shared" si="20"/>
        <v>0</v>
      </c>
      <c r="AB53" s="67">
        <f t="shared" si="21"/>
        <v>2</v>
      </c>
      <c r="AG53" s="21">
        <f t="shared" si="1"/>
        <v>0</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22"/>
        <v>0</v>
      </c>
      <c r="BJ53" s="21"/>
      <c r="BK53" s="21"/>
      <c r="BL53" s="21"/>
      <c r="BM53" s="21"/>
      <c r="BN53" s="21"/>
      <c r="BO53" s="21"/>
      <c r="BP53" s="21"/>
      <c r="BQ53" s="21"/>
      <c r="BR53" s="21"/>
      <c r="BS53" s="21"/>
      <c r="BT53" s="21"/>
      <c r="BV53" s="21"/>
      <c r="BW53" s="42"/>
    </row>
    <row r="54" spans="1:75" x14ac:dyDescent="0.25">
      <c r="A54" s="15">
        <v>37</v>
      </c>
      <c r="B54" s="119"/>
      <c r="C54" s="120"/>
      <c r="D54" s="121"/>
      <c r="E54" s="43"/>
      <c r="F54" s="95"/>
      <c r="G54" s="94"/>
      <c r="H54" s="89"/>
      <c r="I54" s="89"/>
      <c r="J54" s="89"/>
      <c r="K54" s="89"/>
      <c r="L54" s="90"/>
      <c r="M54" s="89"/>
      <c r="N54" s="89"/>
      <c r="O54" s="89"/>
      <c r="P54" s="89"/>
      <c r="Q54" s="89"/>
      <c r="R54" s="89"/>
      <c r="S54" s="89"/>
      <c r="T54" s="89"/>
      <c r="U54" s="89"/>
      <c r="V54" s="89"/>
      <c r="W54" s="89"/>
      <c r="X54" s="90"/>
      <c r="Y54" s="103"/>
      <c r="Z54" s="44">
        <f t="shared" si="19"/>
        <v>0</v>
      </c>
      <c r="AA54" s="45">
        <f t="shared" si="20"/>
        <v>0</v>
      </c>
      <c r="AB54" s="67">
        <f t="shared" si="21"/>
        <v>2</v>
      </c>
      <c r="AG54" s="21">
        <f t="shared" si="1"/>
        <v>0</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22"/>
        <v>0</v>
      </c>
      <c r="BJ54" s="21"/>
      <c r="BK54" s="21"/>
      <c r="BL54" s="21"/>
      <c r="BM54" s="21"/>
      <c r="BN54" s="21"/>
      <c r="BO54" s="21"/>
      <c r="BP54" s="21"/>
      <c r="BQ54" s="21"/>
      <c r="BR54" s="21"/>
      <c r="BS54" s="21"/>
      <c r="BT54" s="21"/>
      <c r="BV54" s="21"/>
      <c r="BW54" s="42"/>
    </row>
    <row r="55" spans="1:75" x14ac:dyDescent="0.25">
      <c r="A55" s="15">
        <v>38</v>
      </c>
      <c r="B55" s="119"/>
      <c r="C55" s="120"/>
      <c r="D55" s="121"/>
      <c r="E55" s="43"/>
      <c r="F55" s="95"/>
      <c r="G55" s="94"/>
      <c r="H55" s="89"/>
      <c r="I55" s="89"/>
      <c r="J55" s="89"/>
      <c r="K55" s="89"/>
      <c r="L55" s="90"/>
      <c r="M55" s="89"/>
      <c r="N55" s="89"/>
      <c r="O55" s="89"/>
      <c r="P55" s="89"/>
      <c r="Q55" s="89"/>
      <c r="R55" s="89"/>
      <c r="S55" s="89"/>
      <c r="T55" s="89"/>
      <c r="U55" s="89"/>
      <c r="V55" s="89"/>
      <c r="W55" s="89"/>
      <c r="X55" s="90"/>
      <c r="Y55" s="103"/>
      <c r="Z55" s="44">
        <f t="shared" si="19"/>
        <v>0</v>
      </c>
      <c r="AA55" s="45">
        <f t="shared" si="20"/>
        <v>0</v>
      </c>
      <c r="AB55" s="67">
        <f t="shared" si="21"/>
        <v>2</v>
      </c>
      <c r="AG55" s="21">
        <f t="shared" si="1"/>
        <v>0</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22"/>
        <v>0</v>
      </c>
      <c r="BJ55" s="21"/>
      <c r="BK55" s="21"/>
      <c r="BL55" s="21"/>
      <c r="BM55" s="21"/>
      <c r="BN55" s="21"/>
      <c r="BO55" s="21"/>
      <c r="BP55" s="21"/>
      <c r="BQ55" s="21"/>
      <c r="BR55" s="21"/>
      <c r="BS55" s="21"/>
      <c r="BT55" s="21"/>
      <c r="BV55" s="21"/>
      <c r="BW55" s="42"/>
    </row>
    <row r="56" spans="1:75" x14ac:dyDescent="0.25">
      <c r="A56" s="15">
        <v>39</v>
      </c>
      <c r="B56" s="119"/>
      <c r="C56" s="120"/>
      <c r="D56" s="121"/>
      <c r="E56" s="43"/>
      <c r="F56" s="95"/>
      <c r="G56" s="94"/>
      <c r="H56" s="89"/>
      <c r="I56" s="89"/>
      <c r="J56" s="89"/>
      <c r="K56" s="89"/>
      <c r="L56" s="90"/>
      <c r="M56" s="89"/>
      <c r="N56" s="89"/>
      <c r="O56" s="89"/>
      <c r="P56" s="89"/>
      <c r="Q56" s="89"/>
      <c r="R56" s="89"/>
      <c r="S56" s="89"/>
      <c r="T56" s="89"/>
      <c r="U56" s="89"/>
      <c r="V56" s="89"/>
      <c r="W56" s="89"/>
      <c r="X56" s="90"/>
      <c r="Y56" s="103"/>
      <c r="Z56" s="44">
        <f t="shared" si="19"/>
        <v>0</v>
      </c>
      <c r="AA56" s="45">
        <f t="shared" si="20"/>
        <v>0</v>
      </c>
      <c r="AB56" s="67">
        <f t="shared" si="21"/>
        <v>2</v>
      </c>
      <c r="AG56" s="21">
        <f t="shared" si="1"/>
        <v>0</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22"/>
        <v>0</v>
      </c>
      <c r="BJ56" s="21"/>
      <c r="BK56" s="21"/>
      <c r="BL56" s="21"/>
      <c r="BM56" s="21"/>
      <c r="BN56" s="21"/>
      <c r="BO56" s="21"/>
      <c r="BP56" s="21"/>
      <c r="BQ56" s="21"/>
      <c r="BR56" s="21"/>
      <c r="BS56" s="21"/>
      <c r="BT56" s="21"/>
      <c r="BV56" s="21"/>
      <c r="BW56" s="42"/>
    </row>
    <row r="57" spans="1:75" x14ac:dyDescent="0.25">
      <c r="A57" s="15">
        <v>40</v>
      </c>
      <c r="B57" s="119"/>
      <c r="C57" s="120"/>
      <c r="D57" s="121"/>
      <c r="E57" s="43"/>
      <c r="F57" s="95"/>
      <c r="G57" s="94"/>
      <c r="H57" s="89"/>
      <c r="I57" s="89"/>
      <c r="J57" s="89"/>
      <c r="K57" s="89"/>
      <c r="L57" s="90"/>
      <c r="M57" s="89"/>
      <c r="N57" s="89"/>
      <c r="O57" s="89"/>
      <c r="P57" s="89"/>
      <c r="Q57" s="89"/>
      <c r="R57" s="89"/>
      <c r="S57" s="89"/>
      <c r="T57" s="89"/>
      <c r="U57" s="89"/>
      <c r="V57" s="89"/>
      <c r="W57" s="89"/>
      <c r="X57" s="90"/>
      <c r="Y57" s="103"/>
      <c r="Z57" s="44">
        <f t="shared" si="19"/>
        <v>0</v>
      </c>
      <c r="AA57" s="45">
        <f t="shared" si="20"/>
        <v>0</v>
      </c>
      <c r="AB57" s="67">
        <f t="shared" si="21"/>
        <v>2</v>
      </c>
      <c r="AG57" s="21">
        <f t="shared" si="1"/>
        <v>0</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22"/>
        <v>0</v>
      </c>
      <c r="BJ57" s="21"/>
      <c r="BK57" s="21"/>
      <c r="BL57" s="21"/>
      <c r="BM57" s="21"/>
      <c r="BN57" s="21"/>
      <c r="BO57" s="21"/>
      <c r="BP57" s="21"/>
      <c r="BQ57" s="21"/>
      <c r="BR57" s="21"/>
      <c r="BS57" s="21"/>
      <c r="BT57" s="21"/>
      <c r="BV57" s="21"/>
      <c r="BW57" s="42"/>
    </row>
    <row r="58" spans="1:75" x14ac:dyDescent="0.25">
      <c r="A58" s="15">
        <v>41</v>
      </c>
      <c r="B58" s="119"/>
      <c r="C58" s="120"/>
      <c r="D58" s="121"/>
      <c r="E58" s="43"/>
      <c r="F58" s="95"/>
      <c r="G58" s="94"/>
      <c r="H58" s="89"/>
      <c r="I58" s="89"/>
      <c r="J58" s="89"/>
      <c r="K58" s="89"/>
      <c r="L58" s="90"/>
      <c r="M58" s="89"/>
      <c r="N58" s="89"/>
      <c r="O58" s="89"/>
      <c r="P58" s="89"/>
      <c r="Q58" s="89"/>
      <c r="R58" s="89"/>
      <c r="S58" s="89"/>
      <c r="T58" s="89"/>
      <c r="U58" s="89"/>
      <c r="V58" s="89"/>
      <c r="W58" s="89"/>
      <c r="X58" s="90"/>
      <c r="Y58" s="103"/>
      <c r="Z58" s="44">
        <f t="shared" si="19"/>
        <v>0</v>
      </c>
      <c r="AA58" s="45">
        <f t="shared" si="20"/>
        <v>0</v>
      </c>
      <c r="AB58" s="67">
        <f t="shared" si="21"/>
        <v>2</v>
      </c>
      <c r="AG58" s="21">
        <f t="shared" si="1"/>
        <v>0</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22"/>
        <v>0</v>
      </c>
      <c r="BJ58" s="21"/>
      <c r="BK58" s="21"/>
      <c r="BL58" s="21"/>
      <c r="BM58" s="21"/>
      <c r="BN58" s="21"/>
      <c r="BO58" s="21"/>
      <c r="BP58" s="21"/>
      <c r="BQ58" s="21"/>
      <c r="BR58" s="21"/>
      <c r="BS58" s="21"/>
      <c r="BT58" s="21"/>
      <c r="BV58" s="21"/>
      <c r="BW58" s="42"/>
    </row>
    <row r="59" spans="1:75" x14ac:dyDescent="0.25">
      <c r="A59" s="15">
        <v>42</v>
      </c>
      <c r="B59" s="119"/>
      <c r="C59" s="120"/>
      <c r="D59" s="121"/>
      <c r="E59" s="43"/>
      <c r="F59" s="95"/>
      <c r="G59" s="94"/>
      <c r="H59" s="89"/>
      <c r="I59" s="89"/>
      <c r="J59" s="89"/>
      <c r="K59" s="89"/>
      <c r="L59" s="90"/>
      <c r="M59" s="89"/>
      <c r="N59" s="89"/>
      <c r="O59" s="89"/>
      <c r="P59" s="89"/>
      <c r="Q59" s="89"/>
      <c r="R59" s="89"/>
      <c r="S59" s="89"/>
      <c r="T59" s="89"/>
      <c r="U59" s="89"/>
      <c r="V59" s="89"/>
      <c r="W59" s="89"/>
      <c r="X59" s="90"/>
      <c r="Y59" s="103"/>
      <c r="Z59" s="44">
        <f t="shared" si="19"/>
        <v>0</v>
      </c>
      <c r="AA59" s="45">
        <f t="shared" si="20"/>
        <v>0</v>
      </c>
      <c r="AB59" s="67">
        <f t="shared" si="21"/>
        <v>2</v>
      </c>
      <c r="AG59" s="21">
        <f t="shared" si="1"/>
        <v>0</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22"/>
        <v>0</v>
      </c>
      <c r="BJ59" s="21"/>
      <c r="BK59" s="21"/>
      <c r="BL59" s="21"/>
      <c r="BM59" s="21"/>
      <c r="BN59" s="21"/>
      <c r="BO59" s="21"/>
      <c r="BP59" s="21"/>
      <c r="BQ59" s="21"/>
      <c r="BR59" s="21"/>
      <c r="BS59" s="21"/>
      <c r="BT59" s="21"/>
      <c r="BV59" s="21"/>
      <c r="BW59" s="42"/>
    </row>
    <row r="60" spans="1:75" x14ac:dyDescent="0.25">
      <c r="A60" s="15">
        <v>43</v>
      </c>
      <c r="B60" s="119"/>
      <c r="C60" s="120"/>
      <c r="D60" s="121"/>
      <c r="E60" s="43"/>
      <c r="F60" s="95"/>
      <c r="G60" s="94"/>
      <c r="H60" s="89"/>
      <c r="I60" s="89"/>
      <c r="J60" s="89"/>
      <c r="K60" s="89"/>
      <c r="L60" s="90"/>
      <c r="M60" s="89"/>
      <c r="N60" s="89"/>
      <c r="O60" s="89"/>
      <c r="P60" s="89"/>
      <c r="Q60" s="89"/>
      <c r="R60" s="89"/>
      <c r="S60" s="89"/>
      <c r="T60" s="89"/>
      <c r="U60" s="89"/>
      <c r="V60" s="89"/>
      <c r="W60" s="89"/>
      <c r="X60" s="90"/>
      <c r="Y60" s="103"/>
      <c r="Z60" s="44">
        <f t="shared" si="19"/>
        <v>0</v>
      </c>
      <c r="AA60" s="45">
        <f t="shared" si="20"/>
        <v>0</v>
      </c>
      <c r="AB60" s="67">
        <f t="shared" si="21"/>
        <v>2</v>
      </c>
      <c r="AG60" s="21">
        <f t="shared" si="1"/>
        <v>0</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22"/>
        <v>0</v>
      </c>
      <c r="BJ60" s="21"/>
      <c r="BK60" s="21"/>
      <c r="BL60" s="21"/>
      <c r="BM60" s="21"/>
      <c r="BN60" s="21"/>
      <c r="BO60" s="21"/>
      <c r="BP60" s="21"/>
      <c r="BQ60" s="21"/>
      <c r="BR60" s="21"/>
      <c r="BS60" s="21"/>
      <c r="BT60" s="21"/>
      <c r="BV60" s="21"/>
      <c r="BW60" s="42"/>
    </row>
    <row r="61" spans="1:75" x14ac:dyDescent="0.25">
      <c r="A61" s="15">
        <v>44</v>
      </c>
      <c r="B61" s="119"/>
      <c r="C61" s="120"/>
      <c r="D61" s="121"/>
      <c r="E61" s="43"/>
      <c r="F61" s="95"/>
      <c r="G61" s="94"/>
      <c r="H61" s="89"/>
      <c r="I61" s="89"/>
      <c r="J61" s="89"/>
      <c r="K61" s="89"/>
      <c r="L61" s="90"/>
      <c r="M61" s="89"/>
      <c r="N61" s="89"/>
      <c r="O61" s="89"/>
      <c r="P61" s="89"/>
      <c r="Q61" s="89"/>
      <c r="R61" s="89"/>
      <c r="S61" s="89"/>
      <c r="T61" s="89"/>
      <c r="U61" s="89"/>
      <c r="V61" s="89"/>
      <c r="W61" s="89"/>
      <c r="X61" s="90"/>
      <c r="Y61" s="103"/>
      <c r="Z61" s="44">
        <f t="shared" si="19"/>
        <v>0</v>
      </c>
      <c r="AA61" s="45">
        <f t="shared" si="20"/>
        <v>0</v>
      </c>
      <c r="AB61" s="67">
        <f t="shared" si="21"/>
        <v>2</v>
      </c>
      <c r="AG61" s="21">
        <f t="shared" si="1"/>
        <v>0</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22"/>
        <v>0</v>
      </c>
      <c r="BJ61" s="21"/>
      <c r="BK61" s="21"/>
      <c r="BL61" s="21"/>
      <c r="BM61" s="21"/>
      <c r="BN61" s="21"/>
      <c r="BO61" s="21"/>
      <c r="BP61" s="21"/>
      <c r="BQ61" s="21"/>
      <c r="BR61" s="21"/>
      <c r="BS61" s="21"/>
      <c r="BT61" s="21"/>
      <c r="BV61" s="21"/>
      <c r="BW61" s="42"/>
    </row>
    <row r="62" spans="1:75" x14ac:dyDescent="0.25">
      <c r="A62" s="15">
        <v>45</v>
      </c>
      <c r="B62" s="119"/>
      <c r="C62" s="120"/>
      <c r="D62" s="121"/>
      <c r="E62" s="43"/>
      <c r="F62" s="95"/>
      <c r="G62" s="94"/>
      <c r="H62" s="89"/>
      <c r="I62" s="89"/>
      <c r="J62" s="89"/>
      <c r="K62" s="89"/>
      <c r="L62" s="90"/>
      <c r="M62" s="89"/>
      <c r="N62" s="89"/>
      <c r="O62" s="89"/>
      <c r="P62" s="89"/>
      <c r="Q62" s="89"/>
      <c r="R62" s="89"/>
      <c r="S62" s="89"/>
      <c r="T62" s="89"/>
      <c r="U62" s="89"/>
      <c r="V62" s="89"/>
      <c r="W62" s="89"/>
      <c r="X62" s="90"/>
      <c r="Y62" s="103"/>
      <c r="Z62" s="44">
        <f t="shared" si="19"/>
        <v>0</v>
      </c>
      <c r="AA62" s="45">
        <f t="shared" si="20"/>
        <v>0</v>
      </c>
      <c r="AB62" s="67">
        <f t="shared" si="21"/>
        <v>2</v>
      </c>
      <c r="AG62" s="21">
        <f t="shared" si="1"/>
        <v>0</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22"/>
        <v>0</v>
      </c>
      <c r="BJ62" s="21"/>
      <c r="BK62" s="21"/>
      <c r="BL62" s="21"/>
      <c r="BM62" s="21"/>
      <c r="BN62" s="21"/>
      <c r="BO62" s="21"/>
      <c r="BP62" s="21"/>
      <c r="BQ62" s="21"/>
      <c r="BR62" s="21"/>
      <c r="BS62" s="21"/>
      <c r="BT62" s="21"/>
      <c r="BV62" s="21"/>
      <c r="BW62" s="42"/>
    </row>
    <row r="63" spans="1:75" ht="15.75" thickBot="1" x14ac:dyDescent="0.3">
      <c r="A63" s="4">
        <v>46</v>
      </c>
      <c r="B63" s="119"/>
      <c r="C63" s="120"/>
      <c r="D63" s="121"/>
      <c r="E63" s="43"/>
      <c r="F63" s="98"/>
      <c r="G63" s="94"/>
      <c r="H63" s="89"/>
      <c r="I63" s="89"/>
      <c r="J63" s="89"/>
      <c r="K63" s="89"/>
      <c r="L63" s="90"/>
      <c r="M63" s="89"/>
      <c r="N63" s="89"/>
      <c r="O63" s="89"/>
      <c r="P63" s="89"/>
      <c r="Q63" s="89"/>
      <c r="R63" s="89"/>
      <c r="S63" s="89"/>
      <c r="T63" s="89"/>
      <c r="U63" s="89"/>
      <c r="V63" s="89"/>
      <c r="W63" s="89"/>
      <c r="X63" s="90"/>
      <c r="Y63" s="103"/>
      <c r="Z63" s="44">
        <f t="shared" si="19"/>
        <v>0</v>
      </c>
      <c r="AA63" s="45">
        <f t="shared" si="20"/>
        <v>0</v>
      </c>
      <c r="AB63" s="67">
        <f t="shared" si="21"/>
        <v>2</v>
      </c>
      <c r="AG63" s="21">
        <f t="shared" ref="AG63" si="23">IF(G63=AV$7,1,0)</f>
        <v>0</v>
      </c>
      <c r="AH63" s="21">
        <f t="shared" ref="AH63" si="24">IF(H63=AW$7,1,0)</f>
        <v>0</v>
      </c>
      <c r="AI63" s="21">
        <f t="shared" ref="AI63" si="25">IF(I63=AX$7,1,0)</f>
        <v>0</v>
      </c>
      <c r="AJ63" s="21">
        <f t="shared" ref="AJ63" si="26">IF(J63=AY$7,1,0)</f>
        <v>0</v>
      </c>
      <c r="AK63" s="21">
        <f t="shared" ref="AK63" si="27">IF(K63=AZ$7,1,0)</f>
        <v>0</v>
      </c>
      <c r="AL63" s="21">
        <f t="shared" ref="AL63" si="28">IF(L63=BA$7,1,0)</f>
        <v>0</v>
      </c>
      <c r="AM63" s="21">
        <f t="shared" ref="AM63" si="29">IF(M63=BB$7,1,0)</f>
        <v>0</v>
      </c>
      <c r="AN63" s="21">
        <f t="shared" ref="AN63" si="30">IF(N63=BC$7,1,0)</f>
        <v>0</v>
      </c>
      <c r="AO63" s="21">
        <f t="shared" ref="AO63" si="31">IF(O63=BD$7,1,0)</f>
        <v>0</v>
      </c>
      <c r="AP63" s="21">
        <f t="shared" ref="AP63" si="32">IF(P63=BE$7,1,0)</f>
        <v>0</v>
      </c>
      <c r="AQ63" s="21">
        <f t="shared" ref="AQ63" si="33">IF(Q63=BF$7,1,0)</f>
        <v>0</v>
      </c>
      <c r="AR63" s="21">
        <f t="shared" ref="AR63" si="34">IF(R63=BG$7,1,0)</f>
        <v>0</v>
      </c>
      <c r="AS63" s="21">
        <f t="shared" ref="AS63" si="35">IF(S63=BH$7,1,0)</f>
        <v>0</v>
      </c>
      <c r="AT63" s="21">
        <f t="shared" ref="AT63" si="36">IF(T63=BI$7,1,0)</f>
        <v>0</v>
      </c>
      <c r="AU63" s="21">
        <f t="shared" ref="AU63" si="37">IF(U63=BJ$7,1,0)</f>
        <v>0</v>
      </c>
      <c r="AV63" s="21">
        <f t="shared" ref="AV63" si="38">IF(V63=BK$7,1,0)</f>
        <v>0</v>
      </c>
      <c r="AW63" s="21">
        <f t="shared" ref="AW63" si="39">IF(W63=BL$7,1,0)</f>
        <v>0</v>
      </c>
      <c r="AX63" s="21">
        <f t="shared" ref="AX63" si="40">IF(X63=BM$7,1,0)</f>
        <v>0</v>
      </c>
      <c r="AY63" s="21">
        <f t="shared" si="22"/>
        <v>0</v>
      </c>
      <c r="AZ63" s="41"/>
      <c r="BA63" s="41"/>
      <c r="BB63" s="41"/>
      <c r="BC63" s="41"/>
      <c r="BD63" s="41"/>
      <c r="BE63" s="41"/>
      <c r="BF63" s="41"/>
      <c r="BG63" s="41"/>
      <c r="BH63" s="41"/>
      <c r="BI63" s="41"/>
      <c r="BJ63" s="41"/>
      <c r="BK63" s="41"/>
      <c r="BL63" s="41"/>
      <c r="BM63" s="41"/>
      <c r="BN63" s="41"/>
      <c r="BO63" s="41"/>
      <c r="BP63" s="41"/>
      <c r="BQ63" s="41"/>
      <c r="BR63" s="41"/>
      <c r="BS63" s="41"/>
      <c r="BT63" s="41"/>
      <c r="BV63" s="21"/>
      <c r="BW63" s="42"/>
    </row>
    <row r="64" spans="1:75" x14ac:dyDescent="0.25">
      <c r="H64" s="68"/>
    </row>
    <row r="67" spans="2:10" x14ac:dyDescent="0.25">
      <c r="B67" s="11" t="s">
        <v>41</v>
      </c>
      <c r="C67" s="11"/>
      <c r="D67" s="11"/>
      <c r="E67" s="11"/>
      <c r="F67" s="11"/>
      <c r="G67" s="11"/>
      <c r="H67" s="11"/>
      <c r="I67" s="11"/>
      <c r="J67" s="11"/>
    </row>
    <row r="68" spans="2:10" x14ac:dyDescent="0.25">
      <c r="B68" s="12" t="s">
        <v>8</v>
      </c>
      <c r="C68" s="11" t="s">
        <v>64</v>
      </c>
      <c r="D68" s="11"/>
      <c r="E68" s="11"/>
      <c r="F68" s="11"/>
      <c r="G68" s="11"/>
      <c r="H68" s="11"/>
      <c r="I68" s="11"/>
      <c r="J68" s="11"/>
    </row>
    <row r="69" spans="2:10" x14ac:dyDescent="0.25">
      <c r="B69" s="13" t="s">
        <v>65</v>
      </c>
      <c r="C69" s="11" t="s">
        <v>66</v>
      </c>
      <c r="D69" s="11"/>
      <c r="E69" s="11"/>
      <c r="F69" s="11"/>
      <c r="G69" s="11"/>
      <c r="H69" s="11"/>
      <c r="I69" s="11"/>
      <c r="J69" s="11"/>
    </row>
    <row r="70" spans="2:10" x14ac:dyDescent="0.25">
      <c r="B70" s="13"/>
      <c r="C70" s="11"/>
      <c r="D70" s="11"/>
      <c r="E70" s="11"/>
      <c r="F70" s="11"/>
      <c r="G70" s="11"/>
      <c r="H70" s="11"/>
      <c r="I70" s="11"/>
      <c r="J70" s="11"/>
    </row>
    <row r="71" spans="2:10" x14ac:dyDescent="0.25">
      <c r="B71" s="65">
        <v>21</v>
      </c>
      <c r="C71" s="33" t="s">
        <v>59</v>
      </c>
      <c r="D71" s="66"/>
      <c r="E71" s="66"/>
      <c r="F71" s="66"/>
      <c r="G71" s="66"/>
      <c r="H71" s="11"/>
      <c r="I71" s="11"/>
      <c r="J71" s="11"/>
    </row>
    <row r="72" spans="2:10" x14ac:dyDescent="0.25">
      <c r="B72" s="43">
        <f>B71*0.6</f>
        <v>12.6</v>
      </c>
      <c r="C72" s="4" t="s">
        <v>60</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T5:AU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B18:AB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$CJ$24:$CJ$30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topLeftCell="A50" workbookViewId="0">
      <selection activeCell="B81" sqref="B81:D81"/>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4" t="s">
        <v>75</v>
      </c>
      <c r="C1" s="144"/>
      <c r="D1" s="144"/>
      <c r="E1" s="144"/>
      <c r="F1" s="144"/>
      <c r="G1" s="144"/>
      <c r="H1" s="19" t="s">
        <v>44</v>
      </c>
      <c r="I1" s="19"/>
    </row>
    <row r="2" spans="2:9" ht="15.75" x14ac:dyDescent="0.25">
      <c r="B2" s="145"/>
      <c r="C2" s="145"/>
      <c r="D2" s="145"/>
      <c r="E2" s="145"/>
      <c r="F2" s="145"/>
      <c r="G2" s="145"/>
      <c r="H2" s="19"/>
      <c r="I2" s="19"/>
    </row>
    <row r="3" spans="2:9" ht="15.75" x14ac:dyDescent="0.25">
      <c r="B3" s="151"/>
      <c r="C3" s="152"/>
      <c r="D3" s="152"/>
      <c r="E3" s="152"/>
      <c r="F3" s="152"/>
      <c r="G3" s="152"/>
      <c r="H3" s="152"/>
      <c r="I3" s="152"/>
    </row>
    <row r="4" spans="2:9" ht="15.75" x14ac:dyDescent="0.25">
      <c r="B4" s="153" t="str">
        <f>"ESTABLECIMIENTO: "&amp;Evamat!C11</f>
        <v>ESTABLECIMIENTO: ESCUELA LAS CAMELIAS</v>
      </c>
      <c r="C4" s="153"/>
      <c r="D4" s="153"/>
      <c r="E4" s="153"/>
      <c r="F4" s="153"/>
      <c r="G4" s="153"/>
      <c r="H4" s="6"/>
      <c r="I4" s="30"/>
    </row>
    <row r="5" spans="2:9" ht="15.75" x14ac:dyDescent="0.25">
      <c r="B5" s="153" t="str">
        <f>"CURSO: 4º Letra "&amp;Evamat!C13</f>
        <v xml:space="preserve">CURSO: 4º Letra </v>
      </c>
      <c r="C5" s="153"/>
      <c r="D5" s="153"/>
      <c r="E5" s="153"/>
      <c r="F5" s="153"/>
      <c r="G5" s="153"/>
    </row>
    <row r="6" spans="2:9" x14ac:dyDescent="0.25">
      <c r="B6" s="150" t="str">
        <f xml:space="preserve"> "PROFESOR(A) JEFE: "&amp;Evamat!C12</f>
        <v xml:space="preserve">PROFESOR(A) JEFE: </v>
      </c>
      <c r="C6" s="150"/>
      <c r="D6" s="150"/>
      <c r="E6" s="150"/>
      <c r="F6" s="150"/>
      <c r="G6" s="150"/>
    </row>
    <row r="7" spans="2:9" x14ac:dyDescent="0.25">
      <c r="B7" s="7"/>
      <c r="C7" s="7"/>
      <c r="D7" s="7"/>
      <c r="E7" s="7"/>
      <c r="F7" s="7"/>
      <c r="G7" s="7"/>
    </row>
    <row r="8" spans="2:9" ht="15.75" x14ac:dyDescent="0.25">
      <c r="B8" s="146" t="s">
        <v>29</v>
      </c>
      <c r="C8" s="146"/>
      <c r="D8" s="146"/>
      <c r="E8" s="146"/>
      <c r="F8" s="146"/>
      <c r="G8" s="146"/>
      <c r="H8" s="146"/>
    </row>
    <row r="9" spans="2:9" ht="54.75" customHeight="1" x14ac:dyDescent="0.25">
      <c r="B9" s="148"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29 alumnos. Mientras mayor es el número de alumnos presentes, más representativos son los datos</v>
      </c>
      <c r="C9" s="148"/>
      <c r="D9" s="148"/>
      <c r="E9" s="148"/>
      <c r="F9" s="148"/>
      <c r="G9" s="148"/>
      <c r="H9" s="16"/>
      <c r="I9" s="29"/>
    </row>
    <row r="10" spans="2:9" x14ac:dyDescent="0.25">
      <c r="B10" s="149" t="s">
        <v>30</v>
      </c>
      <c r="C10" s="149"/>
      <c r="D10" s="149"/>
      <c r="E10" s="149"/>
      <c r="F10" s="149"/>
      <c r="G10" s="149"/>
      <c r="H10" s="149"/>
    </row>
    <row r="11" spans="2:9" ht="15" customHeight="1" x14ac:dyDescent="0.25">
      <c r="B11" s="149"/>
      <c r="C11" s="149"/>
      <c r="D11" s="149"/>
      <c r="E11" s="149"/>
      <c r="F11" s="149"/>
      <c r="G11" s="149"/>
      <c r="H11" s="149"/>
    </row>
    <row r="12" spans="2:9" ht="44.25" customHeight="1" x14ac:dyDescent="0.25">
      <c r="B12" s="149"/>
      <c r="C12" s="149"/>
      <c r="D12" s="149"/>
      <c r="E12" s="149"/>
      <c r="F12" s="149"/>
      <c r="G12" s="149"/>
      <c r="H12" s="149"/>
    </row>
    <row r="14" spans="2:9" ht="26.25" x14ac:dyDescent="0.25">
      <c r="B14" s="36" t="s">
        <v>31</v>
      </c>
      <c r="C14" s="54" t="s">
        <v>63</v>
      </c>
      <c r="D14" s="54" t="s">
        <v>62</v>
      </c>
      <c r="E14" s="55" t="s">
        <v>55</v>
      </c>
      <c r="F14" s="56" t="s">
        <v>73</v>
      </c>
      <c r="G14" s="33" t="s">
        <v>123</v>
      </c>
      <c r="H14" s="32"/>
      <c r="I14" s="5"/>
    </row>
    <row r="15" spans="2:9" x14ac:dyDescent="0.25">
      <c r="B15" s="26" t="s">
        <v>32</v>
      </c>
      <c r="C15" s="35">
        <f t="shared" ref="C15:G15" si="0">IF(SUM(E40:E85)=0,0,(AVERAGE(E40:E85)))</f>
        <v>3.4482758620689655E-2</v>
      </c>
      <c r="D15" s="35">
        <f t="shared" si="0"/>
        <v>3.4482758620689655E-2</v>
      </c>
      <c r="E15" s="35">
        <f t="shared" si="0"/>
        <v>3.4482758620689655E-2</v>
      </c>
      <c r="F15" s="35">
        <f t="shared" si="0"/>
        <v>3.4482758620689655E-2</v>
      </c>
      <c r="G15" s="35">
        <f t="shared" si="0"/>
        <v>3.4482758620689655E-2</v>
      </c>
      <c r="H15" s="35"/>
      <c r="I15" s="34"/>
    </row>
    <row r="16" spans="2:9" x14ac:dyDescent="0.25">
      <c r="B16" s="26" t="s">
        <v>33</v>
      </c>
      <c r="C16" s="35">
        <f t="shared" ref="C16:G16" si="1">MIN(E40:E85)</f>
        <v>0</v>
      </c>
      <c r="D16" s="35">
        <f t="shared" si="1"/>
        <v>0</v>
      </c>
      <c r="E16" s="35">
        <f t="shared" si="1"/>
        <v>0</v>
      </c>
      <c r="F16" s="35">
        <f t="shared" si="1"/>
        <v>0</v>
      </c>
      <c r="G16" s="35">
        <f t="shared" si="1"/>
        <v>0</v>
      </c>
      <c r="H16" s="35"/>
      <c r="I16" s="5"/>
    </row>
    <row r="17" spans="2:9" x14ac:dyDescent="0.25">
      <c r="B17" s="26" t="s">
        <v>34</v>
      </c>
      <c r="C17" s="35">
        <f t="shared" ref="C17:G17" si="2">MAX(E40:E85)</f>
        <v>1</v>
      </c>
      <c r="D17" s="35">
        <f t="shared" si="2"/>
        <v>1</v>
      </c>
      <c r="E17" s="35">
        <f t="shared" si="2"/>
        <v>1</v>
      </c>
      <c r="F17" s="35">
        <f t="shared" si="2"/>
        <v>1</v>
      </c>
      <c r="G17" s="35">
        <f t="shared" si="2"/>
        <v>1</v>
      </c>
      <c r="H17" s="35"/>
      <c r="I17" s="5"/>
    </row>
    <row r="19" spans="2:9" ht="15" customHeight="1" x14ac:dyDescent="0.25">
      <c r="B19" s="154" t="s">
        <v>46</v>
      </c>
      <c r="C19" s="154"/>
      <c r="D19" s="154"/>
      <c r="E19" s="154"/>
      <c r="F19" s="154"/>
      <c r="G19" s="154"/>
      <c r="H19" s="17"/>
    </row>
    <row r="20" spans="2:9" ht="12.75" customHeight="1" x14ac:dyDescent="0.25">
      <c r="B20" s="154"/>
      <c r="C20" s="154"/>
      <c r="D20" s="154"/>
      <c r="E20" s="154"/>
      <c r="F20" s="154"/>
      <c r="G20" s="154"/>
      <c r="H20" s="17"/>
    </row>
    <row r="21" spans="2:9" x14ac:dyDescent="0.25">
      <c r="B21" s="154"/>
      <c r="C21" s="154"/>
      <c r="D21" s="154"/>
      <c r="E21" s="154"/>
      <c r="F21" s="154"/>
      <c r="G21" s="154"/>
    </row>
    <row r="22" spans="2:9" x14ac:dyDescent="0.25">
      <c r="B22" s="154"/>
      <c r="C22" s="154"/>
      <c r="D22" s="154"/>
      <c r="E22" s="154"/>
      <c r="F22" s="154"/>
      <c r="G22" s="154"/>
    </row>
    <row r="23" spans="2:9" hidden="1" x14ac:dyDescent="0.25">
      <c r="B23" s="154"/>
      <c r="C23" s="154"/>
      <c r="D23" s="154"/>
      <c r="E23" s="154"/>
      <c r="F23" s="154"/>
      <c r="G23" s="154"/>
    </row>
    <row r="24" spans="2:9" hidden="1" x14ac:dyDescent="0.25">
      <c r="B24" s="154"/>
      <c r="C24" s="154"/>
      <c r="D24" s="154"/>
      <c r="E24" s="154"/>
      <c r="F24" s="154"/>
      <c r="G24" s="154"/>
    </row>
    <row r="25" spans="2:9" ht="8.25" hidden="1" customHeight="1" x14ac:dyDescent="0.25">
      <c r="B25" s="154"/>
      <c r="C25" s="154"/>
      <c r="D25" s="154"/>
      <c r="E25" s="154"/>
      <c r="F25" s="154"/>
      <c r="G25" s="154"/>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7"/>
      <c r="C35" s="147"/>
      <c r="D35" s="147"/>
      <c r="E35" s="147"/>
      <c r="F35" s="147"/>
      <c r="G35" s="147"/>
      <c r="H35" s="147"/>
    </row>
    <row r="37" spans="1:10" ht="33" customHeight="1" x14ac:dyDescent="0.25">
      <c r="B37" s="149" t="s">
        <v>42</v>
      </c>
      <c r="C37" s="149"/>
      <c r="D37" s="149"/>
      <c r="E37" s="149"/>
      <c r="F37" s="149"/>
      <c r="G37" s="149"/>
      <c r="H37" s="18"/>
    </row>
    <row r="39" spans="1:10" ht="30" customHeight="1" x14ac:dyDescent="0.25">
      <c r="A39" s="8" t="s">
        <v>9</v>
      </c>
      <c r="B39" s="155" t="s">
        <v>35</v>
      </c>
      <c r="C39" s="155"/>
      <c r="D39" s="155"/>
      <c r="E39" s="54" t="s">
        <v>63</v>
      </c>
      <c r="F39" s="54" t="s">
        <v>62</v>
      </c>
      <c r="G39" s="55" t="s">
        <v>55</v>
      </c>
      <c r="H39" s="56" t="s">
        <v>73</v>
      </c>
      <c r="I39" s="101" t="s">
        <v>123</v>
      </c>
      <c r="J39" s="27"/>
    </row>
    <row r="40" spans="1:10" x14ac:dyDescent="0.25">
      <c r="A40" s="4">
        <v>1</v>
      </c>
      <c r="B40" s="135" t="str">
        <f>Evamat!B18&amp;" "</f>
        <v xml:space="preserve">Agüero Hueichán Javiera Ignacia </v>
      </c>
      <c r="C40" s="135"/>
      <c r="D40" s="135"/>
      <c r="E40" s="9">
        <f>IF(Evamat!B18&lt;&gt;"",SUM(Evamat!AG18:AI18,Evamat!AQ18,Evamat!AU18:AV18)/6,"")</f>
        <v>1</v>
      </c>
      <c r="F40" s="9">
        <f>IF(Evamat!B18&lt;&gt;"",SUM(Evamat!AJ18,Evamat!AP18,Evamat!AR18:AT18)/5,"")</f>
        <v>1</v>
      </c>
      <c r="G40" s="9">
        <f>IF(Evamat!B18&lt;&gt;"",SUM(Evamat!AK18:AL18,Evamat!AO18,Evamat!AX18)/4,"")</f>
        <v>1</v>
      </c>
      <c r="H40" s="9">
        <f>IF(Evamat!B18&lt;&gt;"",SUM(Evamat!AM18:AN18,Evamat!AW18)/3,"")</f>
        <v>1</v>
      </c>
      <c r="I40" s="9">
        <f>IF(Evamat!B18&lt;&gt;"",SUM(Evamat!AY18)/3,"")</f>
        <v>1</v>
      </c>
      <c r="J40" s="9"/>
    </row>
    <row r="41" spans="1:10" x14ac:dyDescent="0.25">
      <c r="A41" s="4">
        <v>2</v>
      </c>
      <c r="B41" s="135" t="str">
        <f>Evamat!B19&amp;" "</f>
        <v xml:space="preserve">Bañares González Camilo Antonio </v>
      </c>
      <c r="C41" s="135"/>
      <c r="D41" s="135"/>
      <c r="E41" s="9">
        <f>IF(Evamat!B19&lt;&gt;"",SUM(Evamat!AG19:AI19,Evamat!AQ19,Evamat!AU19:AV19)/6,"")</f>
        <v>0</v>
      </c>
      <c r="F41" s="9">
        <f>IF(Evamat!B19&lt;&gt;"",SUM(Evamat!AJ19,Evamat!AP19,Evamat!AR19:AT19)/5,"")</f>
        <v>0</v>
      </c>
      <c r="G41" s="9">
        <f>IF(Evamat!B19&lt;&gt;"",SUM(Evamat!AK19:AL19,Evamat!AO19,Evamat!AX19)/4,"")</f>
        <v>0</v>
      </c>
      <c r="H41" s="9">
        <f>IF(Evamat!B19&lt;&gt;"",SUM(Evamat!AM19:AN19,Evamat!AW19)/3,"")</f>
        <v>0</v>
      </c>
      <c r="I41" s="9">
        <f>IF(Evamat!B19&lt;&gt;"",SUM(Evamat!AY19)/3,"")</f>
        <v>0</v>
      </c>
      <c r="J41" s="9"/>
    </row>
    <row r="42" spans="1:10" x14ac:dyDescent="0.25">
      <c r="A42" s="4">
        <v>3</v>
      </c>
      <c r="B42" s="135" t="str">
        <f>Evamat!B20&amp;" "</f>
        <v xml:space="preserve">Bugueño Soto Javier Nicolás </v>
      </c>
      <c r="C42" s="135"/>
      <c r="D42" s="135"/>
      <c r="E42" s="9">
        <f>IF(Evamat!B20&lt;&gt;"",SUM(Evamat!AG20:AI20,Evamat!AQ20,Evamat!AU20:AV20)/6,"")</f>
        <v>0</v>
      </c>
      <c r="F42" s="9">
        <f>IF(Evamat!B20&lt;&gt;"",SUM(Evamat!AJ20,Evamat!AP20,Evamat!AR20:AT20)/5,"")</f>
        <v>0</v>
      </c>
      <c r="G42" s="9">
        <f>IF(Evamat!B20&lt;&gt;"",SUM(Evamat!AK20:AL20,Evamat!AO20,Evamat!AX20)/4,"")</f>
        <v>0</v>
      </c>
      <c r="H42" s="9">
        <f>IF(Evamat!B20&lt;&gt;"",SUM(Evamat!AM20:AN20,Evamat!AW20)/3,"")</f>
        <v>0</v>
      </c>
      <c r="I42" s="9">
        <f>IF(Evamat!B20&lt;&gt;"",SUM(Evamat!AY20)/3,"")</f>
        <v>0</v>
      </c>
      <c r="J42" s="9"/>
    </row>
    <row r="43" spans="1:10" x14ac:dyDescent="0.25">
      <c r="A43" s="4">
        <v>4</v>
      </c>
      <c r="B43" s="135" t="str">
        <f>Evamat!B21&amp;" "</f>
        <v xml:space="preserve">Carrasco Meneses Jhon Maicol </v>
      </c>
      <c r="C43" s="135"/>
      <c r="D43" s="135"/>
      <c r="E43" s="9">
        <f>IF(Evamat!B21&lt;&gt;"",SUM(Evamat!AG21:AI21,Evamat!AQ21,Evamat!AU21:AV21)/6,"")</f>
        <v>0</v>
      </c>
      <c r="F43" s="9">
        <f>IF(Evamat!B21&lt;&gt;"",SUM(Evamat!AJ21,Evamat!AP21,Evamat!AR21:AT21)/5,"")</f>
        <v>0</v>
      </c>
      <c r="G43" s="9">
        <f>IF(Evamat!B21&lt;&gt;"",SUM(Evamat!AK21:AL21,Evamat!AO21,Evamat!AX21)/4,"")</f>
        <v>0</v>
      </c>
      <c r="H43" s="9">
        <f>IF(Evamat!B21&lt;&gt;"",SUM(Evamat!AM21:AN21,Evamat!AW21)/3,"")</f>
        <v>0</v>
      </c>
      <c r="I43" s="9">
        <f>IF(Evamat!B21&lt;&gt;"",SUM(Evamat!AY21)/3,"")</f>
        <v>0</v>
      </c>
      <c r="J43" s="9"/>
    </row>
    <row r="44" spans="1:10" x14ac:dyDescent="0.25">
      <c r="A44" s="4">
        <v>5</v>
      </c>
      <c r="B44" s="135" t="str">
        <f>Evamat!B22&amp;" "</f>
        <v xml:space="preserve">De Los Santos Poline Liz Abigail </v>
      </c>
      <c r="C44" s="135"/>
      <c r="D44" s="135"/>
      <c r="E44" s="9">
        <f>IF(Evamat!B22&lt;&gt;"",SUM(Evamat!AG22:AI22,Evamat!AQ22,Evamat!AU22:AV22)/6,"")</f>
        <v>0</v>
      </c>
      <c r="F44" s="9">
        <f>IF(Evamat!B22&lt;&gt;"",SUM(Evamat!AJ22,Evamat!AP22,Evamat!AR22:AT22)/5,"")</f>
        <v>0</v>
      </c>
      <c r="G44" s="9">
        <f>IF(Evamat!B22&lt;&gt;"",SUM(Evamat!AK22:AL22,Evamat!AO22,Evamat!AX22)/4,"")</f>
        <v>0</v>
      </c>
      <c r="H44" s="9">
        <f>IF(Evamat!B22&lt;&gt;"",SUM(Evamat!AM22:AN22,Evamat!AW22)/3,"")</f>
        <v>0</v>
      </c>
      <c r="I44" s="9">
        <f>IF(Evamat!B22&lt;&gt;"",SUM(Evamat!AY22)/3,"")</f>
        <v>0</v>
      </c>
      <c r="J44" s="9"/>
    </row>
    <row r="45" spans="1:10" x14ac:dyDescent="0.25">
      <c r="A45" s="4">
        <v>6</v>
      </c>
      <c r="B45" s="135" t="str">
        <f>Evamat!B23&amp;" "</f>
        <v xml:space="preserve">Diaz Velásquez Johans Bastián </v>
      </c>
      <c r="C45" s="135"/>
      <c r="D45" s="135"/>
      <c r="E45" s="9">
        <f>IF(Evamat!B23&lt;&gt;"",SUM(Evamat!AG23:AI23,Evamat!AQ23,Evamat!AU23:AV23)/6,"")</f>
        <v>0</v>
      </c>
      <c r="F45" s="9">
        <f>IF(Evamat!B23&lt;&gt;"",SUM(Evamat!AJ23,Evamat!AP23,Evamat!AR23:AT23)/5,"")</f>
        <v>0</v>
      </c>
      <c r="G45" s="9">
        <f>IF(Evamat!B23&lt;&gt;"",SUM(Evamat!AK23:AL23,Evamat!AO23,Evamat!AX23)/4,"")</f>
        <v>0</v>
      </c>
      <c r="H45" s="9">
        <f>IF(Evamat!B23&lt;&gt;"",SUM(Evamat!AM23:AN23,Evamat!AW23)/3,"")</f>
        <v>0</v>
      </c>
      <c r="I45" s="9">
        <f>IF(Evamat!B23&lt;&gt;"",SUM(Evamat!AY23)/3,"")</f>
        <v>0</v>
      </c>
      <c r="J45" s="9"/>
    </row>
    <row r="46" spans="1:10" x14ac:dyDescent="0.25">
      <c r="A46" s="4">
        <v>7</v>
      </c>
      <c r="B46" s="135" t="str">
        <f>Evamat!B24&amp;" "</f>
        <v xml:space="preserve">Díaz Arauz Demis Antonio </v>
      </c>
      <c r="C46" s="135"/>
      <c r="D46" s="135"/>
      <c r="E46" s="9">
        <f>IF(Evamat!B24&lt;&gt;"",SUM(Evamat!AG24:AI24,Evamat!AQ24,Evamat!AU24:AV24)/6,"")</f>
        <v>0</v>
      </c>
      <c r="F46" s="9">
        <f>IF(Evamat!B24&lt;&gt;"",SUM(Evamat!AJ24,Evamat!AP24,Evamat!AR24:AT24)/5,"")</f>
        <v>0</v>
      </c>
      <c r="G46" s="9">
        <f>IF(Evamat!B24&lt;&gt;"",SUM(Evamat!AK24:AL24,Evamat!AO24,Evamat!AX24)/4,"")</f>
        <v>0</v>
      </c>
      <c r="H46" s="9">
        <f>IF(Evamat!B24&lt;&gt;"",SUM(Evamat!AM24:AN24,Evamat!AW24)/3,"")</f>
        <v>0</v>
      </c>
      <c r="I46" s="9">
        <f>IF(Evamat!B24&lt;&gt;"",SUM(Evamat!AY24)/3,"")</f>
        <v>0</v>
      </c>
      <c r="J46" s="9"/>
    </row>
    <row r="47" spans="1:10" x14ac:dyDescent="0.25">
      <c r="A47" s="4">
        <v>8</v>
      </c>
      <c r="B47" s="135" t="str">
        <f>Evamat!B25&amp;" "</f>
        <v xml:space="preserve">Hidalgo Galindo Ignacio Andrés </v>
      </c>
      <c r="C47" s="135"/>
      <c r="D47" s="135"/>
      <c r="E47" s="9">
        <f>IF(Evamat!B25&lt;&gt;"",SUM(Evamat!AG25:AI25,Evamat!AQ25,Evamat!AU25:AV25)/6,"")</f>
        <v>0</v>
      </c>
      <c r="F47" s="9">
        <f>IF(Evamat!B25&lt;&gt;"",SUM(Evamat!AJ25,Evamat!AP25,Evamat!AR25:AT25)/5,"")</f>
        <v>0</v>
      </c>
      <c r="G47" s="9">
        <f>IF(Evamat!B25&lt;&gt;"",SUM(Evamat!AK25:AL25,Evamat!AO25,Evamat!AX25)/4,"")</f>
        <v>0</v>
      </c>
      <c r="H47" s="9">
        <f>IF(Evamat!B25&lt;&gt;"",SUM(Evamat!AM25:AN25,Evamat!AW25)/3,"")</f>
        <v>0</v>
      </c>
      <c r="I47" s="9">
        <f>IF(Evamat!B25&lt;&gt;"",SUM(Evamat!AY25)/3,"")</f>
        <v>0</v>
      </c>
      <c r="J47" s="9"/>
    </row>
    <row r="48" spans="1:10" x14ac:dyDescent="0.25">
      <c r="A48" s="4">
        <v>9</v>
      </c>
      <c r="B48" s="135" t="str">
        <f>Evamat!B26&amp;" "</f>
        <v xml:space="preserve">Leal Barra María José </v>
      </c>
      <c r="C48" s="135"/>
      <c r="D48" s="135"/>
      <c r="E48" s="9">
        <f>IF(Evamat!B26&lt;&gt;"",SUM(Evamat!AG26:AI26,Evamat!AQ26,Evamat!AU26:AV26)/6,"")</f>
        <v>0</v>
      </c>
      <c r="F48" s="9">
        <f>IF(Evamat!B26&lt;&gt;"",SUM(Evamat!AJ26,Evamat!AP26,Evamat!AR26:AT26)/5,"")</f>
        <v>0</v>
      </c>
      <c r="G48" s="9">
        <f>IF(Evamat!B26&lt;&gt;"",SUM(Evamat!AK26:AL26,Evamat!AO26,Evamat!AX26)/4,"")</f>
        <v>0</v>
      </c>
      <c r="H48" s="9">
        <f>IF(Evamat!B26&lt;&gt;"",SUM(Evamat!AM26:AN26,Evamat!AW26)/3,"")</f>
        <v>0</v>
      </c>
      <c r="I48" s="9">
        <f>IF(Evamat!B26&lt;&gt;"",SUM(Evamat!AY26)/3,"")</f>
        <v>0</v>
      </c>
      <c r="J48" s="9"/>
    </row>
    <row r="49" spans="1:10" x14ac:dyDescent="0.25">
      <c r="A49" s="4">
        <v>10</v>
      </c>
      <c r="B49" s="135" t="str">
        <f>Evamat!B27&amp;" "</f>
        <v xml:space="preserve">Millaneri Jobis Kevin Agustin </v>
      </c>
      <c r="C49" s="135"/>
      <c r="D49" s="135"/>
      <c r="E49" s="9">
        <f>IF(Evamat!B27&lt;&gt;"",SUM(Evamat!AG27:AI27,Evamat!AQ27,Evamat!AU27:AV27)/6,"")</f>
        <v>0</v>
      </c>
      <c r="F49" s="9">
        <f>IF(Evamat!B27&lt;&gt;"",SUM(Evamat!AJ27,Evamat!AP27,Evamat!AR27:AT27)/5,"")</f>
        <v>0</v>
      </c>
      <c r="G49" s="9">
        <f>IF(Evamat!B27&lt;&gt;"",SUM(Evamat!AK27:AL27,Evamat!AO27,Evamat!AX27)/4,"")</f>
        <v>0</v>
      </c>
      <c r="H49" s="9">
        <f>IF(Evamat!B27&lt;&gt;"",SUM(Evamat!AM27:AN27,Evamat!AW27)/3,"")</f>
        <v>0</v>
      </c>
      <c r="I49" s="9">
        <f>IF(Evamat!B27&lt;&gt;"",SUM(Evamat!AY27)/3,"")</f>
        <v>0</v>
      </c>
      <c r="J49" s="9"/>
    </row>
    <row r="50" spans="1:10" x14ac:dyDescent="0.25">
      <c r="A50" s="4">
        <v>11</v>
      </c>
      <c r="B50" s="135" t="str">
        <f>Evamat!B28&amp;" "</f>
        <v xml:space="preserve">Navarro Mardones Richard Gonzalo </v>
      </c>
      <c r="C50" s="135"/>
      <c r="D50" s="135"/>
      <c r="E50" s="9">
        <f>IF(Evamat!B28&lt;&gt;"",SUM(Evamat!AG28:AI28,Evamat!AQ28,Evamat!AU28:AV28)/6,"")</f>
        <v>0</v>
      </c>
      <c r="F50" s="9">
        <f>IF(Evamat!B28&lt;&gt;"",SUM(Evamat!AJ28,Evamat!AP28,Evamat!AR28:AT28)/5,"")</f>
        <v>0</v>
      </c>
      <c r="G50" s="9">
        <f>IF(Evamat!B28&lt;&gt;"",SUM(Evamat!AK28:AL28,Evamat!AO28,Evamat!AX28)/4,"")</f>
        <v>0</v>
      </c>
      <c r="H50" s="9">
        <f>IF(Evamat!B28&lt;&gt;"",SUM(Evamat!AM28:AN28,Evamat!AW28)/3,"")</f>
        <v>0</v>
      </c>
      <c r="I50" s="9">
        <f>IF(Evamat!B28&lt;&gt;"",SUM(Evamat!AY28)/3,"")</f>
        <v>0</v>
      </c>
      <c r="J50" s="9"/>
    </row>
    <row r="51" spans="1:10" x14ac:dyDescent="0.25">
      <c r="A51" s="4">
        <v>12</v>
      </c>
      <c r="B51" s="135" t="str">
        <f>Evamat!B29&amp;" "</f>
        <v xml:space="preserve">Ojeda Serón Cristofer Damian </v>
      </c>
      <c r="C51" s="135"/>
      <c r="D51" s="135"/>
      <c r="E51" s="9">
        <f>IF(Evamat!B29&lt;&gt;"",SUM(Evamat!AG29:AI29,Evamat!AQ29,Evamat!AU29:AV29)/6,"")</f>
        <v>0</v>
      </c>
      <c r="F51" s="9">
        <f>IF(Evamat!B29&lt;&gt;"",SUM(Evamat!AJ29,Evamat!AP29,Evamat!AR29:AT29)/5,"")</f>
        <v>0</v>
      </c>
      <c r="G51" s="9">
        <f>IF(Evamat!B29&lt;&gt;"",SUM(Evamat!AK29:AL29,Evamat!AO29,Evamat!AX29)/4,"")</f>
        <v>0</v>
      </c>
      <c r="H51" s="9">
        <f>IF(Evamat!B29&lt;&gt;"",SUM(Evamat!AM29:AN29,Evamat!AW29)/3,"")</f>
        <v>0</v>
      </c>
      <c r="I51" s="9">
        <f>IF(Evamat!B29&lt;&gt;"",SUM(Evamat!AY29)/3,"")</f>
        <v>0</v>
      </c>
      <c r="J51" s="9"/>
    </row>
    <row r="52" spans="1:10" x14ac:dyDescent="0.25">
      <c r="A52" s="4">
        <v>13</v>
      </c>
      <c r="B52" s="135" t="str">
        <f>Evamat!B30&amp;" "</f>
        <v xml:space="preserve">Oyarzún Gadaleta Thiare Valentina </v>
      </c>
      <c r="C52" s="135"/>
      <c r="D52" s="135"/>
      <c r="E52" s="9">
        <f>IF(Evamat!B30&lt;&gt;"",SUM(Evamat!AG30:AI30,Evamat!AQ30,Evamat!AU30:AV30)/6,"")</f>
        <v>0</v>
      </c>
      <c r="F52" s="9">
        <f>IF(Evamat!B30&lt;&gt;"",SUM(Evamat!AJ30,Evamat!AP30,Evamat!AR30:AT30)/5,"")</f>
        <v>0</v>
      </c>
      <c r="G52" s="9">
        <f>IF(Evamat!B30&lt;&gt;"",SUM(Evamat!AK30:AL30,Evamat!AO30,Evamat!AX30)/4,"")</f>
        <v>0</v>
      </c>
      <c r="H52" s="9">
        <f>IF(Evamat!B30&lt;&gt;"",SUM(Evamat!AM30:AN30,Evamat!AW30)/3,"")</f>
        <v>0</v>
      </c>
      <c r="I52" s="9">
        <f>IF(Evamat!B30&lt;&gt;"",SUM(Evamat!AY30)/3,"")</f>
        <v>0</v>
      </c>
      <c r="J52" s="9"/>
    </row>
    <row r="53" spans="1:10" x14ac:dyDescent="0.25">
      <c r="A53" s="4">
        <v>14</v>
      </c>
      <c r="B53" s="135" t="str">
        <f>Evamat!B31&amp;" "</f>
        <v xml:space="preserve">Portilla Barría Tamara Danitza </v>
      </c>
      <c r="C53" s="135"/>
      <c r="D53" s="135"/>
      <c r="E53" s="9">
        <f>IF(Evamat!B31&lt;&gt;"",SUM(Evamat!AG31:AI31,Evamat!AQ31,Evamat!AU31:AV31)/6,"")</f>
        <v>0</v>
      </c>
      <c r="F53" s="9">
        <f>IF(Evamat!B31&lt;&gt;"",SUM(Evamat!AJ31,Evamat!AP31,Evamat!AR31:AT31)/5,"")</f>
        <v>0</v>
      </c>
      <c r="G53" s="9">
        <f>IF(Evamat!B31&lt;&gt;"",SUM(Evamat!AK31:AL31,Evamat!AO31,Evamat!AX31)/4,"")</f>
        <v>0</v>
      </c>
      <c r="H53" s="9">
        <f>IF(Evamat!B31&lt;&gt;"",SUM(Evamat!AM31:AN31,Evamat!AW31)/3,"")</f>
        <v>0</v>
      </c>
      <c r="I53" s="9">
        <f>IF(Evamat!B31&lt;&gt;"",SUM(Evamat!AY31)/3,"")</f>
        <v>0</v>
      </c>
      <c r="J53" s="9"/>
    </row>
    <row r="54" spans="1:10" x14ac:dyDescent="0.25">
      <c r="A54" s="4">
        <v>15</v>
      </c>
      <c r="B54" s="135" t="str">
        <f>Evamat!B32&amp;" "</f>
        <v xml:space="preserve">Reyes Bustamante Cristopher Patricio </v>
      </c>
      <c r="C54" s="135"/>
      <c r="D54" s="135"/>
      <c r="E54" s="9">
        <f>IF(Evamat!B32&lt;&gt;"",SUM(Evamat!AG32:AI32,Evamat!AQ32,Evamat!AU32:AV32)/6,"")</f>
        <v>0</v>
      </c>
      <c r="F54" s="9">
        <f>IF(Evamat!B32&lt;&gt;"",SUM(Evamat!AJ32,Evamat!AP32,Evamat!AR32:AT32)/5,"")</f>
        <v>0</v>
      </c>
      <c r="G54" s="9">
        <f>IF(Evamat!B32&lt;&gt;"",SUM(Evamat!AK32:AL32,Evamat!AO32,Evamat!AX32)/4,"")</f>
        <v>0</v>
      </c>
      <c r="H54" s="9">
        <f>IF(Evamat!B32&lt;&gt;"",SUM(Evamat!AM32:AN32,Evamat!AW32)/3,"")</f>
        <v>0</v>
      </c>
      <c r="I54" s="9">
        <f>IF(Evamat!B32&lt;&gt;"",SUM(Evamat!AY32)/3,"")</f>
        <v>0</v>
      </c>
      <c r="J54" s="9"/>
    </row>
    <row r="55" spans="1:10" x14ac:dyDescent="0.25">
      <c r="A55" s="4">
        <v>16</v>
      </c>
      <c r="B55" s="135" t="str">
        <f>Evamat!B33&amp;" "</f>
        <v xml:space="preserve">Sánchez Cárdenas Alex José Sebastián </v>
      </c>
      <c r="C55" s="135"/>
      <c r="D55" s="135"/>
      <c r="E55" s="9">
        <f>IF(Evamat!B33&lt;&gt;"",SUM(Evamat!AG33:AI33,Evamat!AQ33,Evamat!AU33:AV33)/6,"")</f>
        <v>0</v>
      </c>
      <c r="F55" s="9">
        <f>IF(Evamat!B33&lt;&gt;"",SUM(Evamat!AJ33,Evamat!AP33,Evamat!AR33:AT33)/5,"")</f>
        <v>0</v>
      </c>
      <c r="G55" s="9">
        <f>IF(Evamat!B33&lt;&gt;"",SUM(Evamat!AK33:AL33,Evamat!AO33,Evamat!AX33)/4,"")</f>
        <v>0</v>
      </c>
      <c r="H55" s="9">
        <f>IF(Evamat!B33&lt;&gt;"",SUM(Evamat!AM33:AN33,Evamat!AW33)/3,"")</f>
        <v>0</v>
      </c>
      <c r="I55" s="9">
        <f>IF(Evamat!B33&lt;&gt;"",SUM(Evamat!AY33)/3,"")</f>
        <v>0</v>
      </c>
      <c r="J55" s="9"/>
    </row>
    <row r="56" spans="1:10" x14ac:dyDescent="0.25">
      <c r="A56" s="4">
        <v>17</v>
      </c>
      <c r="B56" s="135" t="str">
        <f>Evamat!B34&amp;" "</f>
        <v xml:space="preserve">Santana Quintul Javier Alexandre </v>
      </c>
      <c r="C56" s="135"/>
      <c r="D56" s="135"/>
      <c r="E56" s="9">
        <f>IF(Evamat!B34&lt;&gt;"",SUM(Evamat!AG34:AI34,Evamat!AQ34,Evamat!AU34:AV34)/6,"")</f>
        <v>0</v>
      </c>
      <c r="F56" s="9">
        <f>IF(Evamat!B34&lt;&gt;"",SUM(Evamat!AJ34,Evamat!AP34,Evamat!AR34:AT34)/5,"")</f>
        <v>0</v>
      </c>
      <c r="G56" s="9">
        <f>IF(Evamat!B34&lt;&gt;"",SUM(Evamat!AK34:AL34,Evamat!AO34,Evamat!AX34)/4,"")</f>
        <v>0</v>
      </c>
      <c r="H56" s="9">
        <f>IF(Evamat!B34&lt;&gt;"",SUM(Evamat!AM34:AN34,Evamat!AW34)/3,"")</f>
        <v>0</v>
      </c>
      <c r="I56" s="9">
        <f>IF(Evamat!B34&lt;&gt;"",SUM(Evamat!AY34)/3,"")</f>
        <v>0</v>
      </c>
      <c r="J56" s="9"/>
    </row>
    <row r="57" spans="1:10" x14ac:dyDescent="0.25">
      <c r="A57" s="4">
        <v>18</v>
      </c>
      <c r="B57" s="135" t="str">
        <f>Evamat!B35&amp;" "</f>
        <v xml:space="preserve">Seron Serón Lisa Alondra </v>
      </c>
      <c r="C57" s="135"/>
      <c r="D57" s="135"/>
      <c r="E57" s="9">
        <f>IF(Evamat!B35&lt;&gt;"",SUM(Evamat!AG35:AI35,Evamat!AQ35,Evamat!AU35:AV35)/6,"")</f>
        <v>0</v>
      </c>
      <c r="F57" s="9">
        <f>IF(Evamat!B35&lt;&gt;"",SUM(Evamat!AJ35,Evamat!AP35,Evamat!AR35:AT35)/5,"")</f>
        <v>0</v>
      </c>
      <c r="G57" s="9">
        <f>IF(Evamat!B35&lt;&gt;"",SUM(Evamat!AK35:AL35,Evamat!AO35,Evamat!AX35)/4,"")</f>
        <v>0</v>
      </c>
      <c r="H57" s="9">
        <f>IF(Evamat!B35&lt;&gt;"",SUM(Evamat!AM35:AN35,Evamat!AW35)/3,"")</f>
        <v>0</v>
      </c>
      <c r="I57" s="9">
        <f>IF(Evamat!B35&lt;&gt;"",SUM(Evamat!AY35)/3,"")</f>
        <v>0</v>
      </c>
      <c r="J57" s="9"/>
    </row>
    <row r="58" spans="1:10" x14ac:dyDescent="0.25">
      <c r="A58" s="4">
        <v>19</v>
      </c>
      <c r="B58" s="135" t="str">
        <f>Evamat!B36&amp;" "</f>
        <v xml:space="preserve">Soto Soto Romina Andrea </v>
      </c>
      <c r="C58" s="135"/>
      <c r="D58" s="135"/>
      <c r="E58" s="9">
        <f>IF(Evamat!B36&lt;&gt;"",SUM(Evamat!AG36:AI36,Evamat!AQ36,Evamat!AU36:AV36)/6,"")</f>
        <v>0</v>
      </c>
      <c r="F58" s="9">
        <f>IF(Evamat!B36&lt;&gt;"",SUM(Evamat!AJ36,Evamat!AP36,Evamat!AR36:AT36)/5,"")</f>
        <v>0</v>
      </c>
      <c r="G58" s="9">
        <f>IF(Evamat!B36&lt;&gt;"",SUM(Evamat!AK36:AL36,Evamat!AO36,Evamat!AX36)/4,"")</f>
        <v>0</v>
      </c>
      <c r="H58" s="9">
        <f>IF(Evamat!B36&lt;&gt;"",SUM(Evamat!AM36:AN36,Evamat!AW36)/3,"")</f>
        <v>0</v>
      </c>
      <c r="I58" s="9">
        <f>IF(Evamat!B36&lt;&gt;"",SUM(Evamat!AY36)/3,"")</f>
        <v>0</v>
      </c>
      <c r="J58" s="9"/>
    </row>
    <row r="59" spans="1:10" x14ac:dyDescent="0.25">
      <c r="A59" s="4">
        <v>20</v>
      </c>
      <c r="B59" s="135" t="str">
        <f>Evamat!B37&amp;" "</f>
        <v xml:space="preserve">Téllez Oyarzún Natacha Almendra </v>
      </c>
      <c r="C59" s="135"/>
      <c r="D59" s="135"/>
      <c r="E59" s="9">
        <f>IF(Evamat!B37&lt;&gt;"",SUM(Evamat!AG37:AI37,Evamat!AQ37,Evamat!AU37:AV37)/6,"")</f>
        <v>0</v>
      </c>
      <c r="F59" s="9">
        <f>IF(Evamat!B37&lt;&gt;"",SUM(Evamat!AJ37,Evamat!AP37,Evamat!AR37:AT37)/5,"")</f>
        <v>0</v>
      </c>
      <c r="G59" s="9">
        <f>IF(Evamat!B37&lt;&gt;"",SUM(Evamat!AK37:AL37,Evamat!AO37,Evamat!AX37)/4,"")</f>
        <v>0</v>
      </c>
      <c r="H59" s="9">
        <f>IF(Evamat!B37&lt;&gt;"",SUM(Evamat!AM37:AN37,Evamat!AW37)/3,"")</f>
        <v>0</v>
      </c>
      <c r="I59" s="9">
        <f>IF(Evamat!B37&lt;&gt;"",SUM(Evamat!AY37)/3,"")</f>
        <v>0</v>
      </c>
      <c r="J59" s="9"/>
    </row>
    <row r="60" spans="1:10" x14ac:dyDescent="0.25">
      <c r="A60" s="4">
        <v>21</v>
      </c>
      <c r="B60" s="135" t="str">
        <f>Evamat!B38&amp;" "</f>
        <v xml:space="preserve">Tropa Velásquez Miguel Angel </v>
      </c>
      <c r="C60" s="135"/>
      <c r="D60" s="135"/>
      <c r="E60" s="9">
        <f>IF(Evamat!B38&lt;&gt;"",SUM(Evamat!AG38:AI38,Evamat!AQ38,Evamat!AU38:AV38)/6,"")</f>
        <v>0</v>
      </c>
      <c r="F60" s="9">
        <f>IF(Evamat!B38&lt;&gt;"",SUM(Evamat!AJ38,Evamat!AP38,Evamat!AR38:AT38)/5,"")</f>
        <v>0</v>
      </c>
      <c r="G60" s="9">
        <f>IF(Evamat!B38&lt;&gt;"",SUM(Evamat!AK38:AL38,Evamat!AO38,Evamat!AX38)/4,"")</f>
        <v>0</v>
      </c>
      <c r="H60" s="9">
        <f>IF(Evamat!B38&lt;&gt;"",SUM(Evamat!AM38:AN38,Evamat!AW38)/3,"")</f>
        <v>0</v>
      </c>
      <c r="I60" s="9">
        <f>IF(Evamat!B38&lt;&gt;"",SUM(Evamat!AY38)/3,"")</f>
        <v>0</v>
      </c>
      <c r="J60" s="9"/>
    </row>
    <row r="61" spans="1:10" x14ac:dyDescent="0.25">
      <c r="A61" s="4">
        <v>22</v>
      </c>
      <c r="B61" s="135" t="str">
        <f>Evamat!B39&amp;" "</f>
        <v xml:space="preserve">Uribe Soto Rodimir Francisco Javier </v>
      </c>
      <c r="C61" s="135"/>
      <c r="D61" s="135"/>
      <c r="E61" s="9">
        <f>IF(Evamat!B39&lt;&gt;"",SUM(Evamat!AG39:AI39,Evamat!AQ39,Evamat!AU39:AV39)/6,"")</f>
        <v>0</v>
      </c>
      <c r="F61" s="9">
        <f>IF(Evamat!B39&lt;&gt;"",SUM(Evamat!AJ39,Evamat!AP39,Evamat!AR39:AT39)/5,"")</f>
        <v>0</v>
      </c>
      <c r="G61" s="9">
        <f>IF(Evamat!B39&lt;&gt;"",SUM(Evamat!AK39:AL39,Evamat!AO39,Evamat!AX39)/4,"")</f>
        <v>0</v>
      </c>
      <c r="H61" s="9">
        <f>IF(Evamat!B39&lt;&gt;"",SUM(Evamat!AM39:AN39,Evamat!AW39)/3,"")</f>
        <v>0</v>
      </c>
      <c r="I61" s="9">
        <f>IF(Evamat!B39&lt;&gt;"",SUM(Evamat!AY39)/3,"")</f>
        <v>0</v>
      </c>
      <c r="J61" s="9"/>
    </row>
    <row r="62" spans="1:10" x14ac:dyDescent="0.25">
      <c r="A62" s="4">
        <v>23</v>
      </c>
      <c r="B62" s="135" t="str">
        <f>Evamat!B40&amp;" "</f>
        <v xml:space="preserve">Valderrama Soto Julia Muriel </v>
      </c>
      <c r="C62" s="135"/>
      <c r="D62" s="135"/>
      <c r="E62" s="9">
        <f>IF(Evamat!B40&lt;&gt;"",SUM(Evamat!AG40:AI40,Evamat!AQ40,Evamat!AU40:AV40)/6,"")</f>
        <v>0</v>
      </c>
      <c r="F62" s="9">
        <f>IF(Evamat!B40&lt;&gt;"",SUM(Evamat!AJ40,Evamat!AP40,Evamat!AR40:AT40)/5,"")</f>
        <v>0</v>
      </c>
      <c r="G62" s="9">
        <f>IF(Evamat!B40&lt;&gt;"",SUM(Evamat!AK40:AL40,Evamat!AO40,Evamat!AX40)/4,"")</f>
        <v>0</v>
      </c>
      <c r="H62" s="9">
        <f>IF(Evamat!B40&lt;&gt;"",SUM(Evamat!AM40:AN40,Evamat!AW40)/3,"")</f>
        <v>0</v>
      </c>
      <c r="I62" s="9">
        <f>IF(Evamat!B40&lt;&gt;"",SUM(Evamat!AY40)/3,"")</f>
        <v>0</v>
      </c>
      <c r="J62" s="9"/>
    </row>
    <row r="63" spans="1:10" x14ac:dyDescent="0.25">
      <c r="A63" s="4">
        <v>24</v>
      </c>
      <c r="B63" s="135" t="str">
        <f>Evamat!B41&amp;" "</f>
        <v xml:space="preserve">Vargas Alvarado Caterin Monserrat </v>
      </c>
      <c r="C63" s="135"/>
      <c r="D63" s="135"/>
      <c r="E63" s="9">
        <f>IF(Evamat!B41&lt;&gt;"",SUM(Evamat!AG41:AI41,Evamat!AQ41,Evamat!AU41:AV41)/6,"")</f>
        <v>0</v>
      </c>
      <c r="F63" s="9">
        <f>IF(Evamat!B41&lt;&gt;"",SUM(Evamat!AJ41,Evamat!AP41,Evamat!AR41:AT41)/5,"")</f>
        <v>0</v>
      </c>
      <c r="G63" s="9">
        <f>IF(Evamat!B41&lt;&gt;"",SUM(Evamat!AK41:AL41,Evamat!AO41,Evamat!AX41)/4,"")</f>
        <v>0</v>
      </c>
      <c r="H63" s="9">
        <f>IF(Evamat!B41&lt;&gt;"",SUM(Evamat!AM41:AN41,Evamat!AW41)/3,"")</f>
        <v>0</v>
      </c>
      <c r="I63" s="9">
        <f>IF(Evamat!B41&lt;&gt;"",SUM(Evamat!AY41)/3,"")</f>
        <v>0</v>
      </c>
      <c r="J63" s="9"/>
    </row>
    <row r="64" spans="1:10" x14ac:dyDescent="0.25">
      <c r="A64" s="4">
        <v>25</v>
      </c>
      <c r="B64" s="135" t="str">
        <f>Evamat!B42&amp;" "</f>
        <v xml:space="preserve">Vera Montiel Bianca Nataly </v>
      </c>
      <c r="C64" s="135"/>
      <c r="D64" s="135"/>
      <c r="E64" s="9">
        <f>IF(Evamat!B42&lt;&gt;"",SUM(Evamat!AG42:AI42,Evamat!AQ42,Evamat!AU42:AV42)/6,"")</f>
        <v>0</v>
      </c>
      <c r="F64" s="9">
        <f>IF(Evamat!B42&lt;&gt;"",SUM(Evamat!AJ42,Evamat!AP42,Evamat!AR42:AT42)/5,"")</f>
        <v>0</v>
      </c>
      <c r="G64" s="9">
        <f>IF(Evamat!B42&lt;&gt;"",SUM(Evamat!AK42:AL42,Evamat!AO42,Evamat!AX42)/4,"")</f>
        <v>0</v>
      </c>
      <c r="H64" s="9">
        <f>IF(Evamat!B42&lt;&gt;"",SUM(Evamat!AM42:AN42,Evamat!AW42)/3,"")</f>
        <v>0</v>
      </c>
      <c r="I64" s="9">
        <f>IF(Evamat!B42&lt;&gt;"",SUM(Evamat!AY42)/3,"")</f>
        <v>0</v>
      </c>
      <c r="J64" s="9"/>
    </row>
    <row r="65" spans="1:10" x14ac:dyDescent="0.25">
      <c r="A65" s="4">
        <v>26</v>
      </c>
      <c r="B65" s="135" t="str">
        <f>Evamat!B43&amp;" "</f>
        <v xml:space="preserve">Yañez Yáñez Sebastián Ignacio </v>
      </c>
      <c r="C65" s="135"/>
      <c r="D65" s="135"/>
      <c r="E65" s="9">
        <f>IF(Evamat!B43&lt;&gt;"",SUM(Evamat!AG43:AI43,Evamat!AQ43,Evamat!AU43:AV43)/6,"")</f>
        <v>0</v>
      </c>
      <c r="F65" s="9">
        <f>IF(Evamat!B43&lt;&gt;"",SUM(Evamat!AJ43,Evamat!AP43,Evamat!AR43:AT43)/5,"")</f>
        <v>0</v>
      </c>
      <c r="G65" s="9">
        <f>IF(Evamat!B43&lt;&gt;"",SUM(Evamat!AK43:AL43,Evamat!AO43,Evamat!AX43)/4,"")</f>
        <v>0</v>
      </c>
      <c r="H65" s="9">
        <f>IF(Evamat!B43&lt;&gt;"",SUM(Evamat!AM43:AN43,Evamat!AW43)/3,"")</f>
        <v>0</v>
      </c>
      <c r="I65" s="9">
        <f>IF(Evamat!B43&lt;&gt;"",SUM(Evamat!AY43)/3,"")</f>
        <v>0</v>
      </c>
      <c r="J65" s="9"/>
    </row>
    <row r="66" spans="1:10" x14ac:dyDescent="0.25">
      <c r="A66" s="4">
        <v>27</v>
      </c>
      <c r="B66" s="135" t="str">
        <f>Evamat!B44&amp;" "</f>
        <v xml:space="preserve">Zúñiga Adio Maickel Ignacio Percy </v>
      </c>
      <c r="C66" s="135"/>
      <c r="D66" s="135"/>
      <c r="E66" s="9">
        <f>IF(Evamat!B44&lt;&gt;"",SUM(Evamat!AG44:AI44,Evamat!AQ44,Evamat!AU44:AV44)/6,"")</f>
        <v>0</v>
      </c>
      <c r="F66" s="9">
        <f>IF(Evamat!B44&lt;&gt;"",SUM(Evamat!AJ44,Evamat!AP44,Evamat!AR44:AT44)/5,"")</f>
        <v>0</v>
      </c>
      <c r="G66" s="9">
        <f>IF(Evamat!B44&lt;&gt;"",SUM(Evamat!AK44:AL44,Evamat!AO44,Evamat!AX44)/4,"")</f>
        <v>0</v>
      </c>
      <c r="H66" s="9">
        <f>IF(Evamat!B44&lt;&gt;"",SUM(Evamat!AM44:AN44,Evamat!AW44)/3,"")</f>
        <v>0</v>
      </c>
      <c r="I66" s="9">
        <f>IF(Evamat!B44&lt;&gt;"",SUM(Evamat!AY44)/3,"")</f>
        <v>0</v>
      </c>
      <c r="J66" s="9"/>
    </row>
    <row r="67" spans="1:10" x14ac:dyDescent="0.25">
      <c r="A67" s="4">
        <v>28</v>
      </c>
      <c r="B67" s="135" t="str">
        <f>Evamat!B45&amp;" "</f>
        <v xml:space="preserve">Zúñiga Torrealba Kevin Mauricio </v>
      </c>
      <c r="C67" s="135"/>
      <c r="D67" s="135"/>
      <c r="E67" s="9">
        <f>IF(Evamat!B45&lt;&gt;"",SUM(Evamat!AG45:AI45,Evamat!AQ45,Evamat!AU45:AV45)/6,"")</f>
        <v>0</v>
      </c>
      <c r="F67" s="9">
        <f>IF(Evamat!B45&lt;&gt;"",SUM(Evamat!AJ45,Evamat!AP45,Evamat!AR45:AT45)/5,"")</f>
        <v>0</v>
      </c>
      <c r="G67" s="9">
        <f>IF(Evamat!B45&lt;&gt;"",SUM(Evamat!AK45:AL45,Evamat!AO45,Evamat!AX45)/4,"")</f>
        <v>0</v>
      </c>
      <c r="H67" s="9">
        <f>IF(Evamat!B45&lt;&gt;"",SUM(Evamat!AM45:AN45,Evamat!AW45)/3,"")</f>
        <v>0</v>
      </c>
      <c r="I67" s="9">
        <f>IF(Evamat!B45&lt;&gt;"",SUM(Evamat!AY45)/3,"")</f>
        <v>0</v>
      </c>
      <c r="J67" s="9"/>
    </row>
    <row r="68" spans="1:10" x14ac:dyDescent="0.25">
      <c r="A68" s="4">
        <v>29</v>
      </c>
      <c r="B68" s="135" t="str">
        <f>Evamat!B46&amp;" "</f>
        <v xml:space="preserve">Mansilla Vidal Krishna Natacha </v>
      </c>
      <c r="C68" s="135"/>
      <c r="D68" s="135"/>
      <c r="E68" s="9">
        <f>IF(Evamat!B46&lt;&gt;"",SUM(Evamat!AG46:AI46,Evamat!AQ46,Evamat!AU46:AV46)/6,"")</f>
        <v>0</v>
      </c>
      <c r="F68" s="9">
        <f>IF(Evamat!B46&lt;&gt;"",SUM(Evamat!AJ46,Evamat!AP46,Evamat!AR46:AT46)/5,"")</f>
        <v>0</v>
      </c>
      <c r="G68" s="9">
        <f>IF(Evamat!B46&lt;&gt;"",SUM(Evamat!AK46:AL46,Evamat!AO46,Evamat!AX46)/4,"")</f>
        <v>0</v>
      </c>
      <c r="H68" s="9">
        <f>IF(Evamat!B46&lt;&gt;"",SUM(Evamat!AM46:AN46,Evamat!AW46)/3,"")</f>
        <v>0</v>
      </c>
      <c r="I68" s="9">
        <f>IF(Evamat!B46&lt;&gt;"",SUM(Evamat!AY46)/3,"")</f>
        <v>0</v>
      </c>
      <c r="J68" s="9"/>
    </row>
    <row r="69" spans="1:10" x14ac:dyDescent="0.25">
      <c r="A69" s="4">
        <v>30</v>
      </c>
      <c r="B69" s="135" t="str">
        <f>Evamat!B47&amp;" "</f>
        <v xml:space="preserve"> </v>
      </c>
      <c r="C69" s="135"/>
      <c r="D69" s="135"/>
      <c r="E69" s="9" t="str">
        <f>IF(Evamat!B47&lt;&gt;"",SUM(Evamat!AG47:AI47,Evamat!AQ47,Evamat!AU47:AV47)/6,"")</f>
        <v/>
      </c>
      <c r="F69" s="9" t="str">
        <f>IF(Evamat!B47&lt;&gt;"",SUM(Evamat!AJ47,Evamat!AP47,Evamat!AR47:AT47)/5,"")</f>
        <v/>
      </c>
      <c r="G69" s="9" t="str">
        <f>IF(Evamat!B47&lt;&gt;"",SUM(Evamat!AK47:AL47,Evamat!AO47,Evamat!AX47)/4,"")</f>
        <v/>
      </c>
      <c r="H69" s="9" t="str">
        <f>IF(Evamat!B47&lt;&gt;"",SUM(Evamat!AM47:AN47,Evamat!AW47)/3,"")</f>
        <v/>
      </c>
      <c r="I69" s="9" t="str">
        <f>IF(Evamat!B47&lt;&gt;"",SUM(Evamat!AY47)/3,"")</f>
        <v/>
      </c>
      <c r="J69" s="9"/>
    </row>
    <row r="70" spans="1:10" x14ac:dyDescent="0.25">
      <c r="A70" s="4">
        <v>31</v>
      </c>
      <c r="B70" s="135" t="str">
        <f>Evamat!B48&amp;" "</f>
        <v xml:space="preserve"> </v>
      </c>
      <c r="C70" s="135"/>
      <c r="D70" s="135"/>
      <c r="E70" s="9" t="str">
        <f>IF(Evamat!B48&lt;&gt;"",SUM(Evamat!AG48:AI48,Evamat!AQ48,Evamat!AU48:AV48)/6,"")</f>
        <v/>
      </c>
      <c r="F70" s="9" t="str">
        <f>IF(Evamat!B48&lt;&gt;"",SUM(Evamat!AJ48,Evamat!AP48,Evamat!AR48:AT48)/5,"")</f>
        <v/>
      </c>
      <c r="G70" s="9" t="str">
        <f>IF(Evamat!B48&lt;&gt;"",SUM(Evamat!AK48:AL48,Evamat!AO48,Evamat!AX48)/4,"")</f>
        <v/>
      </c>
      <c r="H70" s="9" t="str">
        <f>IF(Evamat!B48&lt;&gt;"",SUM(Evamat!AM48:AN48,Evamat!AW48)/3,"")</f>
        <v/>
      </c>
      <c r="I70" s="9" t="str">
        <f>IF(Evamat!B48&lt;&gt;"",SUM(Evamat!AY48)/3,"")</f>
        <v/>
      </c>
      <c r="J70" s="9"/>
    </row>
    <row r="71" spans="1:10" x14ac:dyDescent="0.25">
      <c r="A71" s="4">
        <v>32</v>
      </c>
      <c r="B71" s="135" t="str">
        <f>Evamat!B49&amp;" "</f>
        <v xml:space="preserve"> </v>
      </c>
      <c r="C71" s="135"/>
      <c r="D71" s="135"/>
      <c r="E71" s="9" t="str">
        <f>IF(Evamat!B49&lt;&gt;"",SUM(Evamat!AG49:AI49,Evamat!AQ49,Evamat!AU49:AV49)/6,"")</f>
        <v/>
      </c>
      <c r="F71" s="9" t="str">
        <f>IF(Evamat!B49&lt;&gt;"",SUM(Evamat!AJ49,Evamat!AP49,Evamat!AR49:AT49)/5,"")</f>
        <v/>
      </c>
      <c r="G71" s="9" t="str">
        <f>IF(Evamat!B49&lt;&gt;"",SUM(Evamat!AK49:AL49,Evamat!AO49,Evamat!AX49)/4,"")</f>
        <v/>
      </c>
      <c r="H71" s="9" t="str">
        <f>IF(Evamat!B49&lt;&gt;"",SUM(Evamat!AM49:AN49,Evamat!AW49)/3,"")</f>
        <v/>
      </c>
      <c r="I71" s="9" t="str">
        <f>IF(Evamat!B49&lt;&gt;"",SUM(Evamat!AY49)/3,"")</f>
        <v/>
      </c>
      <c r="J71" s="9"/>
    </row>
    <row r="72" spans="1:10" x14ac:dyDescent="0.25">
      <c r="A72" s="4">
        <v>33</v>
      </c>
      <c r="B72" s="135" t="str">
        <f>Evamat!B50&amp;" "</f>
        <v xml:space="preserve"> </v>
      </c>
      <c r="C72" s="135"/>
      <c r="D72" s="135"/>
      <c r="E72" s="9" t="str">
        <f>IF(Evamat!B50&lt;&gt;"",SUM(Evamat!AG50:AI50,Evamat!AQ50,Evamat!AU50:AV50)/6,"")</f>
        <v/>
      </c>
      <c r="F72" s="9" t="str">
        <f>IF(Evamat!B50&lt;&gt;"",SUM(Evamat!AJ50,Evamat!AP50,Evamat!AR50:AT50)/5,"")</f>
        <v/>
      </c>
      <c r="G72" s="9" t="str">
        <f>IF(Evamat!B50&lt;&gt;"",SUM(Evamat!AK50:AL50,Evamat!AO50,Evamat!AX50)/4,"")</f>
        <v/>
      </c>
      <c r="H72" s="9" t="str">
        <f>IF(Evamat!B50&lt;&gt;"",SUM(Evamat!AM50:AN50,Evamat!AW50)/3,"")</f>
        <v/>
      </c>
      <c r="I72" s="9" t="str">
        <f>IF(Evamat!B50&lt;&gt;"",SUM(Evamat!AY50)/3,"")</f>
        <v/>
      </c>
      <c r="J72" s="9"/>
    </row>
    <row r="73" spans="1:10" x14ac:dyDescent="0.25">
      <c r="A73" s="4">
        <v>34</v>
      </c>
      <c r="B73" s="135" t="str">
        <f>Evamat!B51&amp;" "</f>
        <v xml:space="preserve"> </v>
      </c>
      <c r="C73" s="135"/>
      <c r="D73" s="135"/>
      <c r="E73" s="9" t="str">
        <f>IF(Evamat!B51&lt;&gt;"",SUM(Evamat!AG51:AI51,Evamat!AQ51,Evamat!AU51:AV51)/6,"")</f>
        <v/>
      </c>
      <c r="F73" s="9" t="str">
        <f>IF(Evamat!B51&lt;&gt;"",SUM(Evamat!AJ51,Evamat!AP51,Evamat!AR51:AT51)/5,"")</f>
        <v/>
      </c>
      <c r="G73" s="9" t="str">
        <f>IF(Evamat!B51&lt;&gt;"",SUM(Evamat!AK51:AL51,Evamat!AO51,Evamat!AX51)/4,"")</f>
        <v/>
      </c>
      <c r="H73" s="9" t="str">
        <f>IF(Evamat!B51&lt;&gt;"",SUM(Evamat!AM51:AN51,Evamat!AW51)/3,"")</f>
        <v/>
      </c>
      <c r="I73" s="9" t="str">
        <f>IF(Evamat!B51&lt;&gt;"",SUM(Evamat!AY51)/3,"")</f>
        <v/>
      </c>
      <c r="J73" s="9"/>
    </row>
    <row r="74" spans="1:10" x14ac:dyDescent="0.25">
      <c r="A74" s="4">
        <v>35</v>
      </c>
      <c r="B74" s="135" t="str">
        <f>Evamat!B52&amp;" "</f>
        <v xml:space="preserve"> </v>
      </c>
      <c r="C74" s="135"/>
      <c r="D74" s="135"/>
      <c r="E74" s="9" t="str">
        <f>IF(Evamat!B52&lt;&gt;"",SUM(Evamat!AG52:AI52,Evamat!AQ52,Evamat!AU52:AV52)/6,"")</f>
        <v/>
      </c>
      <c r="F74" s="9" t="str">
        <f>IF(Evamat!B52&lt;&gt;"",SUM(Evamat!AJ52,Evamat!AP52,Evamat!AR52:AT52)/5,"")</f>
        <v/>
      </c>
      <c r="G74" s="9" t="str">
        <f>IF(Evamat!B52&lt;&gt;"",SUM(Evamat!AK52:AL52,Evamat!AO52,Evamat!AX52)/4,"")</f>
        <v/>
      </c>
      <c r="H74" s="9" t="str">
        <f>IF(Evamat!B52&lt;&gt;"",SUM(Evamat!AM52:AN52,Evamat!AW52)/3,"")</f>
        <v/>
      </c>
      <c r="I74" s="9" t="str">
        <f>IF(Evamat!B52&lt;&gt;"",SUM(Evamat!AY52)/3,"")</f>
        <v/>
      </c>
      <c r="J74" s="9"/>
    </row>
    <row r="75" spans="1:10" x14ac:dyDescent="0.25">
      <c r="A75" s="4">
        <v>36</v>
      </c>
      <c r="B75" s="135" t="str">
        <f>Evamat!B53&amp;" "</f>
        <v xml:space="preserve"> </v>
      </c>
      <c r="C75" s="135"/>
      <c r="D75" s="135"/>
      <c r="E75" s="9" t="str">
        <f>IF(Evamat!B53&lt;&gt;"",SUM(Evamat!AG53:AI53,Evamat!AQ53,Evamat!AU53:AV53)/6,"")</f>
        <v/>
      </c>
      <c r="F75" s="9" t="str">
        <f>IF(Evamat!B53&lt;&gt;"",SUM(Evamat!AJ53,Evamat!AP53,Evamat!AR53:AT53)/5,"")</f>
        <v/>
      </c>
      <c r="G75" s="9" t="str">
        <f>IF(Evamat!B53&lt;&gt;"",SUM(Evamat!AK53:AL53,Evamat!AO53,Evamat!AX53)/4,"")</f>
        <v/>
      </c>
      <c r="H75" s="9" t="str">
        <f>IF(Evamat!B53&lt;&gt;"",SUM(Evamat!AM53:AN53,Evamat!AW53)/3,"")</f>
        <v/>
      </c>
      <c r="I75" s="9" t="str">
        <f>IF(Evamat!B53&lt;&gt;"",SUM(Evamat!AY53)/3,"")</f>
        <v/>
      </c>
      <c r="J75" s="9"/>
    </row>
    <row r="76" spans="1:10" x14ac:dyDescent="0.25">
      <c r="A76" s="4">
        <v>37</v>
      </c>
      <c r="B76" s="135" t="str">
        <f>Evamat!B54&amp;" "</f>
        <v xml:space="preserve"> </v>
      </c>
      <c r="C76" s="135"/>
      <c r="D76" s="135"/>
      <c r="E76" s="9" t="str">
        <f>IF(Evamat!B54&lt;&gt;"",SUM(Evamat!AG54:AI54,Evamat!AQ54,Evamat!AU54:AV54)/6,"")</f>
        <v/>
      </c>
      <c r="F76" s="9" t="str">
        <f>IF(Evamat!B54&lt;&gt;"",SUM(Evamat!AJ54,Evamat!AP54,Evamat!AR54:AT54)/5,"")</f>
        <v/>
      </c>
      <c r="G76" s="9" t="str">
        <f>IF(Evamat!B54&lt;&gt;"",SUM(Evamat!AK54:AL54,Evamat!AO54,Evamat!AX54)/4,"")</f>
        <v/>
      </c>
      <c r="H76" s="9" t="str">
        <f>IF(Evamat!B54&lt;&gt;"",SUM(Evamat!AM54:AN54,Evamat!AW54)/3,"")</f>
        <v/>
      </c>
      <c r="I76" s="9" t="str">
        <f>IF(Evamat!B54&lt;&gt;"",SUM(Evamat!AY54)/3,"")</f>
        <v/>
      </c>
      <c r="J76" s="9"/>
    </row>
    <row r="77" spans="1:10" x14ac:dyDescent="0.25">
      <c r="A77" s="4">
        <v>38</v>
      </c>
      <c r="B77" s="135" t="str">
        <f>Evamat!B55&amp;" "</f>
        <v xml:space="preserve"> </v>
      </c>
      <c r="C77" s="135"/>
      <c r="D77" s="135"/>
      <c r="E77" s="9" t="str">
        <f>IF(Evamat!B55&lt;&gt;"",SUM(Evamat!AG55:AI55,Evamat!AQ55,Evamat!AU55:AV55)/6,"")</f>
        <v/>
      </c>
      <c r="F77" s="9" t="str">
        <f>IF(Evamat!B55&lt;&gt;"",SUM(Evamat!AJ55,Evamat!AP55,Evamat!AR55:AT55)/5,"")</f>
        <v/>
      </c>
      <c r="G77" s="9" t="str">
        <f>IF(Evamat!B55&lt;&gt;"",SUM(Evamat!AK55:AL55,Evamat!AO55,Evamat!AX55)/4,"")</f>
        <v/>
      </c>
      <c r="H77" s="9" t="str">
        <f>IF(Evamat!B55&lt;&gt;"",SUM(Evamat!AM55:AN55,Evamat!AW55)/3,"")</f>
        <v/>
      </c>
      <c r="I77" s="9" t="str">
        <f>IF(Evamat!B55&lt;&gt;"",SUM(Evamat!AY55)/3,"")</f>
        <v/>
      </c>
      <c r="J77" s="9"/>
    </row>
    <row r="78" spans="1:10" x14ac:dyDescent="0.25">
      <c r="A78" s="4">
        <v>39</v>
      </c>
      <c r="B78" s="135" t="str">
        <f>Evamat!B56&amp;" "</f>
        <v xml:space="preserve"> </v>
      </c>
      <c r="C78" s="135"/>
      <c r="D78" s="135"/>
      <c r="E78" s="9" t="str">
        <f>IF(Evamat!B56&lt;&gt;"",SUM(Evamat!AG56:AI56,Evamat!AQ56,Evamat!AU56:AV56)/6,"")</f>
        <v/>
      </c>
      <c r="F78" s="9" t="str">
        <f>IF(Evamat!B56&lt;&gt;"",SUM(Evamat!AJ56,Evamat!AP56,Evamat!AR56:AT56)/5,"")</f>
        <v/>
      </c>
      <c r="G78" s="9" t="str">
        <f>IF(Evamat!B56&lt;&gt;"",SUM(Evamat!AK56:AL56,Evamat!AO56,Evamat!AX56)/4,"")</f>
        <v/>
      </c>
      <c r="H78" s="9" t="str">
        <f>IF(Evamat!B56&lt;&gt;"",SUM(Evamat!AM56:AN56,Evamat!AW56)/3,"")</f>
        <v/>
      </c>
      <c r="I78" s="9" t="str">
        <f>IF(Evamat!B56&lt;&gt;"",SUM(Evamat!AY56)/3,"")</f>
        <v/>
      </c>
      <c r="J78" s="9"/>
    </row>
    <row r="79" spans="1:10" x14ac:dyDescent="0.25">
      <c r="A79" s="4">
        <v>40</v>
      </c>
      <c r="B79" s="135" t="str">
        <f>Evamat!B57&amp;" "</f>
        <v xml:space="preserve"> </v>
      </c>
      <c r="C79" s="135"/>
      <c r="D79" s="135"/>
      <c r="E79" s="9" t="str">
        <f>IF(Evamat!B57&lt;&gt;"",SUM(Evamat!AG57:AI57,Evamat!AQ57,Evamat!AU57:AV57)/6,"")</f>
        <v/>
      </c>
      <c r="F79" s="9" t="str">
        <f>IF(Evamat!B57&lt;&gt;"",SUM(Evamat!AJ57,Evamat!AP57,Evamat!AR57:AT57)/5,"")</f>
        <v/>
      </c>
      <c r="G79" s="9" t="str">
        <f>IF(Evamat!B57&lt;&gt;"",SUM(Evamat!AK57:AL57,Evamat!AO57,Evamat!AX57)/4,"")</f>
        <v/>
      </c>
      <c r="H79" s="9" t="str">
        <f>IF(Evamat!B57&lt;&gt;"",SUM(Evamat!AM57:AN57,Evamat!AW57)/3,"")</f>
        <v/>
      </c>
      <c r="I79" s="9" t="str">
        <f>IF(Evamat!B57&lt;&gt;"",SUM(Evamat!AY57)/3,"")</f>
        <v/>
      </c>
      <c r="J79" s="9"/>
    </row>
    <row r="80" spans="1:10" x14ac:dyDescent="0.25">
      <c r="A80" s="4">
        <v>41</v>
      </c>
      <c r="B80" s="135" t="str">
        <f>Evamat!B58&amp;" "</f>
        <v xml:space="preserve"> </v>
      </c>
      <c r="C80" s="135"/>
      <c r="D80" s="135"/>
      <c r="E80" s="9" t="str">
        <f>IF(Evamat!B58&lt;&gt;"",SUM(Evamat!AG58:AI58,Evamat!AQ58,Evamat!AU58:AV58)/6,"")</f>
        <v/>
      </c>
      <c r="F80" s="9" t="str">
        <f>IF(Evamat!B58&lt;&gt;"",SUM(Evamat!AJ58,Evamat!AP58,Evamat!AR58:AT58)/5,"")</f>
        <v/>
      </c>
      <c r="G80" s="9" t="str">
        <f>IF(Evamat!B58&lt;&gt;"",SUM(Evamat!AK58:AL58,Evamat!AO58,Evamat!AX58)/4,"")</f>
        <v/>
      </c>
      <c r="H80" s="9" t="str">
        <f>IF(Evamat!B58&lt;&gt;"",SUM(Evamat!AM58:AN58,Evamat!AW58)/3,"")</f>
        <v/>
      </c>
      <c r="I80" s="9" t="str">
        <f>IF(Evamat!B58&lt;&gt;"",SUM(Evamat!AY58)/3,"")</f>
        <v/>
      </c>
      <c r="J80" s="9"/>
    </row>
    <row r="81" spans="1:13" x14ac:dyDescent="0.25">
      <c r="A81" s="4">
        <v>42</v>
      </c>
      <c r="B81" s="135" t="str">
        <f>Evamat!B59&amp;" "</f>
        <v xml:space="preserve"> </v>
      </c>
      <c r="C81" s="135"/>
      <c r="D81" s="135"/>
      <c r="E81" s="9" t="str">
        <f>IF(Evamat!B59&lt;&gt;"",SUM(Evamat!AG59:AI59,Evamat!AQ59,Evamat!AU59:AV59)/6,"")</f>
        <v/>
      </c>
      <c r="F81" s="9" t="str">
        <f>IF(Evamat!B59&lt;&gt;"",SUM(Evamat!AJ59,Evamat!AP59,Evamat!AR59:AT59)/5,"")</f>
        <v/>
      </c>
      <c r="G81" s="9" t="str">
        <f>IF(Evamat!B59&lt;&gt;"",SUM(Evamat!AK59:AL59,Evamat!AO59,Evamat!AX59)/4,"")</f>
        <v/>
      </c>
      <c r="H81" s="9" t="str">
        <f>IF(Evamat!B59&lt;&gt;"",SUM(Evamat!AM59:AN59,Evamat!AW59)/3,"")</f>
        <v/>
      </c>
      <c r="I81" s="9" t="str">
        <f>IF(Evamat!B59&lt;&gt;"",SUM(Evamat!AY59)/3,"")</f>
        <v/>
      </c>
      <c r="J81" s="9"/>
    </row>
    <row r="82" spans="1:13" x14ac:dyDescent="0.25">
      <c r="A82" s="4">
        <v>43</v>
      </c>
      <c r="B82" s="135" t="str">
        <f>Evamat!B60&amp;" "</f>
        <v xml:space="preserve"> </v>
      </c>
      <c r="C82" s="135"/>
      <c r="D82" s="135"/>
      <c r="E82" s="9" t="str">
        <f>IF(Evamat!B60&lt;&gt;"",SUM(Evamat!AG60:AI60,Evamat!AQ60,Evamat!AU60:AV60)/6,"")</f>
        <v/>
      </c>
      <c r="F82" s="9" t="str">
        <f>IF(Evamat!B60&lt;&gt;"",SUM(Evamat!AJ60,Evamat!AP60,Evamat!AR60:AT60)/5,"")</f>
        <v/>
      </c>
      <c r="G82" s="9" t="str">
        <f>IF(Evamat!B60&lt;&gt;"",SUM(Evamat!AK60:AL60,Evamat!AO60,Evamat!AX60)/4,"")</f>
        <v/>
      </c>
      <c r="H82" s="9" t="str">
        <f>IF(Evamat!B60&lt;&gt;"",SUM(Evamat!AM60:AN60,Evamat!AW60)/3,"")</f>
        <v/>
      </c>
      <c r="I82" s="9" t="str">
        <f>IF(Evamat!B60&lt;&gt;"",SUM(Evamat!AY60)/3,"")</f>
        <v/>
      </c>
      <c r="J82" s="9"/>
    </row>
    <row r="83" spans="1:13" x14ac:dyDescent="0.25">
      <c r="A83" s="4">
        <v>44</v>
      </c>
      <c r="B83" s="135" t="str">
        <f>Evamat!B61&amp;" "</f>
        <v xml:space="preserve"> </v>
      </c>
      <c r="C83" s="135"/>
      <c r="D83" s="135"/>
      <c r="E83" s="9" t="str">
        <f>IF(Evamat!B61&lt;&gt;"",SUM(Evamat!AG61:AI61,Evamat!AQ61,Evamat!AU61:AV61)/6,"")</f>
        <v/>
      </c>
      <c r="F83" s="9" t="str">
        <f>IF(Evamat!B61&lt;&gt;"",SUM(Evamat!AJ61,Evamat!AP61,Evamat!AR61:AT61)/5,"")</f>
        <v/>
      </c>
      <c r="G83" s="9" t="str">
        <f>IF(Evamat!B61&lt;&gt;"",SUM(Evamat!AK61:AL61,Evamat!AO61,Evamat!AX61)/4,"")</f>
        <v/>
      </c>
      <c r="H83" s="9" t="str">
        <f>IF(Evamat!B61&lt;&gt;"",SUM(Evamat!AM61:AN61,Evamat!AW61)/3,"")</f>
        <v/>
      </c>
      <c r="I83" s="9" t="str">
        <f>IF(Evamat!B61&lt;&gt;"",SUM(Evamat!AY61)/3,"")</f>
        <v/>
      </c>
      <c r="J83" s="9"/>
    </row>
    <row r="84" spans="1:13" x14ac:dyDescent="0.25">
      <c r="A84" s="4">
        <v>45</v>
      </c>
      <c r="B84" s="135" t="str">
        <f>Evamat!B62&amp;" "</f>
        <v xml:space="preserve"> </v>
      </c>
      <c r="C84" s="135"/>
      <c r="D84" s="135"/>
      <c r="E84" s="9" t="str">
        <f>IF(Evamat!B62&lt;&gt;"",SUM(Evamat!AG62:AI62,Evamat!AQ62,Evamat!AU62:AV62)/6,"")</f>
        <v/>
      </c>
      <c r="F84" s="9" t="str">
        <f>IF(Evamat!B62&lt;&gt;"",SUM(Evamat!AJ62,Evamat!AP62,Evamat!AR62:AT62)/5,"")</f>
        <v/>
      </c>
      <c r="G84" s="9" t="str">
        <f>IF(Evamat!B62&lt;&gt;"",SUM(Evamat!AK62:AL62,Evamat!AO62,Evamat!AX62)/4,"")</f>
        <v/>
      </c>
      <c r="H84" s="9" t="str">
        <f>IF(Evamat!B62&lt;&gt;"",SUM(Evamat!AM62:AN62,Evamat!AW62)/3,"")</f>
        <v/>
      </c>
      <c r="I84" s="9" t="str">
        <f>IF(Evamat!B62&lt;&gt;"",SUM(Evamat!AY62)/3,"")</f>
        <v/>
      </c>
      <c r="J84" s="9"/>
    </row>
    <row r="85" spans="1:13" ht="15.75" thickBot="1" x14ac:dyDescent="0.3">
      <c r="A85" s="14">
        <v>46</v>
      </c>
      <c r="B85" s="157" t="str">
        <f>Evamat!B63&amp;" "</f>
        <v xml:space="preserve"> </v>
      </c>
      <c r="C85" s="157"/>
      <c r="D85" s="157"/>
      <c r="E85" s="9" t="str">
        <f>IF(Evamat!B63&lt;&gt;"",SUM(Evamat!AG63:AI63,Evamat!AQ63,Evamat!AU63:AV63)/6,"")</f>
        <v/>
      </c>
      <c r="F85" s="9" t="str">
        <f>IF(Evamat!B63&lt;&gt;"",SUM(Evamat!AJ63,Evamat!AP63,Evamat!AR63:AT63)/5,"")</f>
        <v/>
      </c>
      <c r="G85" s="9" t="str">
        <f>IF(Evamat!B63&lt;&gt;"",SUM(Evamat!AK63:AL63,Evamat!AO63,Evamat!AX63)/4,"")</f>
        <v/>
      </c>
      <c r="H85" s="9" t="str">
        <f>IF(Evamat!B63&lt;&gt;"",SUM(Evamat!AM63:AN63,Evamat!AW63)/3,"")</f>
        <v/>
      </c>
      <c r="I85" s="9" t="str">
        <f>IF(Evamat!B63&lt;&gt;"",SUM(Evamat!AY63)/3,"")</f>
        <v/>
      </c>
      <c r="J85" s="48"/>
    </row>
    <row r="86" spans="1:13" ht="15.75" thickBot="1" x14ac:dyDescent="0.3">
      <c r="A86" s="158" t="s">
        <v>37</v>
      </c>
      <c r="B86" s="159"/>
      <c r="C86" s="159"/>
      <c r="D86" s="160"/>
      <c r="E86" s="50">
        <f>AVERAGE(E40:E85)</f>
        <v>3.4482758620689655E-2</v>
      </c>
      <c r="F86" s="49">
        <f>AVERAGE(F40:F85)</f>
        <v>3.4482758620689655E-2</v>
      </c>
      <c r="G86" s="51">
        <f>AVERAGE(G40:G85)</f>
        <v>3.4482758620689655E-2</v>
      </c>
      <c r="H86" s="49">
        <f>AVERAGE(H40:H85)</f>
        <v>3.4482758620689655E-2</v>
      </c>
      <c r="I86" s="49">
        <f>AVERAGE(I40:I85)</f>
        <v>3.4482758620689655E-2</v>
      </c>
      <c r="J86" s="49"/>
    </row>
    <row r="88" spans="1:13" ht="83.25" customHeight="1" x14ac:dyDescent="0.25">
      <c r="B88" s="147" t="s">
        <v>43</v>
      </c>
      <c r="C88" s="147"/>
      <c r="D88" s="147"/>
      <c r="E88" s="147"/>
      <c r="F88" s="147"/>
      <c r="G88" s="147"/>
      <c r="H88" s="147"/>
    </row>
    <row r="89" spans="1:13" ht="15.75" thickBot="1" x14ac:dyDescent="0.3"/>
    <row r="90" spans="1:13" ht="16.5" thickBot="1" x14ac:dyDescent="0.3">
      <c r="A90" s="58" t="s">
        <v>38</v>
      </c>
      <c r="B90" s="138" t="s">
        <v>53</v>
      </c>
      <c r="C90" s="139"/>
      <c r="D90" s="136" t="s">
        <v>54</v>
      </c>
      <c r="E90" s="136"/>
      <c r="F90" s="136"/>
      <c r="G90" s="137"/>
      <c r="H90" s="53" t="s">
        <v>36</v>
      </c>
    </row>
    <row r="91" spans="1:13" ht="28.5" customHeight="1" x14ac:dyDescent="0.25">
      <c r="A91" s="25">
        <v>1</v>
      </c>
      <c r="B91" s="140" t="s">
        <v>58</v>
      </c>
      <c r="C91" s="140" t="s">
        <v>58</v>
      </c>
      <c r="D91" s="141" t="s">
        <v>107</v>
      </c>
      <c r="E91" s="142" t="s">
        <v>107</v>
      </c>
      <c r="F91" s="142" t="s">
        <v>107</v>
      </c>
      <c r="G91" s="143" t="s">
        <v>107</v>
      </c>
      <c r="H91" s="57">
        <f>IF(Evamat!AG12=0,0,(Evamat!AG12/Evamat!$F$15))</f>
        <v>3.4482758620689655E-2</v>
      </c>
      <c r="M91" s="99"/>
    </row>
    <row r="92" spans="1:13" ht="28.5" customHeight="1" x14ac:dyDescent="0.25">
      <c r="A92" s="25">
        <v>2</v>
      </c>
      <c r="B92" s="133" t="s">
        <v>58</v>
      </c>
      <c r="C92" s="133" t="s">
        <v>58</v>
      </c>
      <c r="D92" s="134" t="s">
        <v>108</v>
      </c>
      <c r="E92" s="134" t="s">
        <v>108</v>
      </c>
      <c r="F92" s="134" t="s">
        <v>108</v>
      </c>
      <c r="G92" s="134" t="s">
        <v>108</v>
      </c>
      <c r="H92" s="57">
        <f>Evamat!AH$12/Evamat!F$15</f>
        <v>3.4482758620689655E-2</v>
      </c>
      <c r="M92" s="99"/>
    </row>
    <row r="93" spans="1:13" ht="28.5" customHeight="1" x14ac:dyDescent="0.25">
      <c r="A93" s="25">
        <v>3</v>
      </c>
      <c r="B93" s="133" t="s">
        <v>58</v>
      </c>
      <c r="C93" s="133" t="s">
        <v>58</v>
      </c>
      <c r="D93" s="134" t="s">
        <v>109</v>
      </c>
      <c r="E93" s="134" t="s">
        <v>109</v>
      </c>
      <c r="F93" s="134" t="s">
        <v>109</v>
      </c>
      <c r="G93" s="134" t="s">
        <v>109</v>
      </c>
      <c r="H93" s="57">
        <f>Evamat!AI$12/Evamat!F$15</f>
        <v>3.4482758620689655E-2</v>
      </c>
      <c r="M93" s="99"/>
    </row>
    <row r="94" spans="1:13" ht="28.5" customHeight="1" x14ac:dyDescent="0.25">
      <c r="A94" s="25">
        <v>4</v>
      </c>
      <c r="B94" s="133" t="s">
        <v>57</v>
      </c>
      <c r="C94" s="133" t="s">
        <v>57</v>
      </c>
      <c r="D94" s="134" t="s">
        <v>110</v>
      </c>
      <c r="E94" s="134" t="s">
        <v>110</v>
      </c>
      <c r="F94" s="134" t="s">
        <v>110</v>
      </c>
      <c r="G94" s="134" t="s">
        <v>110</v>
      </c>
      <c r="H94" s="57">
        <f>Evamat!AJ$12/Evamat!F$15</f>
        <v>3.4482758620689655E-2</v>
      </c>
      <c r="M94" s="99"/>
    </row>
    <row r="95" spans="1:13" ht="28.5" customHeight="1" x14ac:dyDescent="0.25">
      <c r="A95" s="25">
        <v>5</v>
      </c>
      <c r="B95" s="133" t="s">
        <v>56</v>
      </c>
      <c r="C95" s="133" t="s">
        <v>56</v>
      </c>
      <c r="D95" s="134" t="s">
        <v>111</v>
      </c>
      <c r="E95" s="134" t="s">
        <v>111</v>
      </c>
      <c r="F95" s="134" t="s">
        <v>111</v>
      </c>
      <c r="G95" s="134" t="s">
        <v>111</v>
      </c>
      <c r="H95" s="57">
        <f>Evamat!AK$12/Evamat!F$15</f>
        <v>3.4482758620689655E-2</v>
      </c>
      <c r="M95" s="99"/>
    </row>
    <row r="96" spans="1:13" ht="28.5" customHeight="1" x14ac:dyDescent="0.25">
      <c r="A96" s="25">
        <v>6</v>
      </c>
      <c r="B96" s="133" t="s">
        <v>56</v>
      </c>
      <c r="C96" s="133" t="s">
        <v>56</v>
      </c>
      <c r="D96" s="134" t="s">
        <v>112</v>
      </c>
      <c r="E96" s="134" t="s">
        <v>112</v>
      </c>
      <c r="F96" s="134" t="s">
        <v>112</v>
      </c>
      <c r="G96" s="134" t="s">
        <v>112</v>
      </c>
      <c r="H96" s="57">
        <f>Evamat!AL$12/Evamat!F$15</f>
        <v>3.4482758620689655E-2</v>
      </c>
      <c r="M96" s="99"/>
    </row>
    <row r="97" spans="1:13" ht="28.5" customHeight="1" x14ac:dyDescent="0.25">
      <c r="A97" s="25">
        <v>7</v>
      </c>
      <c r="B97" s="133" t="s">
        <v>105</v>
      </c>
      <c r="C97" s="133" t="s">
        <v>105</v>
      </c>
      <c r="D97" s="134" t="s">
        <v>113</v>
      </c>
      <c r="E97" s="134" t="s">
        <v>113</v>
      </c>
      <c r="F97" s="134" t="s">
        <v>113</v>
      </c>
      <c r="G97" s="134" t="s">
        <v>113</v>
      </c>
      <c r="H97" s="57">
        <f>Evamat!AM$12/Evamat!F$15</f>
        <v>3.4482758620689655E-2</v>
      </c>
      <c r="M97" s="99"/>
    </row>
    <row r="98" spans="1:13" ht="28.5" customHeight="1" x14ac:dyDescent="0.25">
      <c r="A98" s="25">
        <v>8</v>
      </c>
      <c r="B98" s="133" t="s">
        <v>106</v>
      </c>
      <c r="C98" s="133" t="s">
        <v>106</v>
      </c>
      <c r="D98" s="134" t="s">
        <v>121</v>
      </c>
      <c r="E98" s="134" t="s">
        <v>113</v>
      </c>
      <c r="F98" s="134" t="s">
        <v>113</v>
      </c>
      <c r="G98" s="134" t="s">
        <v>113</v>
      </c>
      <c r="H98" s="57">
        <f>Evamat!AN$12/Evamat!F$15</f>
        <v>3.4482758620689655E-2</v>
      </c>
      <c r="M98" s="99"/>
    </row>
    <row r="99" spans="1:13" ht="28.5" customHeight="1" x14ac:dyDescent="0.25">
      <c r="A99" s="25">
        <v>9</v>
      </c>
      <c r="B99" s="133" t="s">
        <v>56</v>
      </c>
      <c r="C99" s="133" t="s">
        <v>56</v>
      </c>
      <c r="D99" s="134" t="s">
        <v>114</v>
      </c>
      <c r="E99" s="134" t="s">
        <v>114</v>
      </c>
      <c r="F99" s="134" t="s">
        <v>114</v>
      </c>
      <c r="G99" s="134" t="s">
        <v>114</v>
      </c>
      <c r="H99" s="57">
        <f>Evamat!AO$12/Evamat!F$15</f>
        <v>3.4482758620689655E-2</v>
      </c>
      <c r="M99" s="99"/>
    </row>
    <row r="100" spans="1:13" ht="28.5" customHeight="1" x14ac:dyDescent="0.25">
      <c r="A100" s="25">
        <v>10</v>
      </c>
      <c r="B100" s="133" t="s">
        <v>57</v>
      </c>
      <c r="C100" s="133" t="s">
        <v>57</v>
      </c>
      <c r="D100" s="134" t="s">
        <v>115</v>
      </c>
      <c r="E100" s="134" t="s">
        <v>115</v>
      </c>
      <c r="F100" s="134" t="s">
        <v>115</v>
      </c>
      <c r="G100" s="134" t="s">
        <v>115</v>
      </c>
      <c r="H100" s="57">
        <f>Evamat!AP$12/Evamat!F$15</f>
        <v>3.4482758620689655E-2</v>
      </c>
      <c r="M100" s="99"/>
    </row>
    <row r="101" spans="1:13" ht="28.5" customHeight="1" x14ac:dyDescent="0.25">
      <c r="A101" s="25">
        <v>11</v>
      </c>
      <c r="B101" s="124" t="s">
        <v>58</v>
      </c>
      <c r="C101" s="125" t="s">
        <v>58</v>
      </c>
      <c r="D101" s="126" t="s">
        <v>116</v>
      </c>
      <c r="E101" s="126" t="s">
        <v>116</v>
      </c>
      <c r="F101" s="126" t="s">
        <v>116</v>
      </c>
      <c r="G101" s="126" t="s">
        <v>116</v>
      </c>
      <c r="H101" s="57">
        <f>Evamat!AQ$12/Evamat!F$15</f>
        <v>3.4482758620689655E-2</v>
      </c>
      <c r="M101" s="99"/>
    </row>
    <row r="102" spans="1:13" ht="33" customHeight="1" x14ac:dyDescent="0.25">
      <c r="A102" s="25">
        <v>12</v>
      </c>
      <c r="B102" s="124" t="s">
        <v>57</v>
      </c>
      <c r="C102" s="125" t="s">
        <v>57</v>
      </c>
      <c r="D102" s="126" t="s">
        <v>117</v>
      </c>
      <c r="E102" s="126" t="s">
        <v>117</v>
      </c>
      <c r="F102" s="126" t="s">
        <v>117</v>
      </c>
      <c r="G102" s="126" t="s">
        <v>117</v>
      </c>
      <c r="H102" s="57">
        <f>Evamat!AR$12/Evamat!F$15</f>
        <v>3.4482758620689655E-2</v>
      </c>
      <c r="M102" s="99"/>
    </row>
    <row r="103" spans="1:13" ht="28.5" customHeight="1" x14ac:dyDescent="0.25">
      <c r="A103" s="25">
        <v>13</v>
      </c>
      <c r="B103" s="124" t="s">
        <v>57</v>
      </c>
      <c r="C103" s="125" t="s">
        <v>57</v>
      </c>
      <c r="D103" s="126" t="s">
        <v>118</v>
      </c>
      <c r="E103" s="126" t="s">
        <v>118</v>
      </c>
      <c r="F103" s="126" t="s">
        <v>118</v>
      </c>
      <c r="G103" s="126" t="s">
        <v>118</v>
      </c>
      <c r="H103" s="57">
        <f>Evamat!AS$12/Evamat!F$15</f>
        <v>3.4482758620689655E-2</v>
      </c>
      <c r="M103" s="99"/>
    </row>
    <row r="104" spans="1:13" s="73" customFormat="1" ht="28.5" customHeight="1" x14ac:dyDescent="0.25">
      <c r="A104" s="25">
        <v>14</v>
      </c>
      <c r="B104" s="124" t="s">
        <v>57</v>
      </c>
      <c r="C104" s="125" t="s">
        <v>57</v>
      </c>
      <c r="D104" s="130" t="s">
        <v>118</v>
      </c>
      <c r="E104" s="131" t="s">
        <v>118</v>
      </c>
      <c r="F104" s="131" t="s">
        <v>118</v>
      </c>
      <c r="G104" s="132" t="s">
        <v>118</v>
      </c>
      <c r="H104" s="57">
        <f>Evamat!AT$12/Evamat!F$15</f>
        <v>3.4482758620689655E-2</v>
      </c>
      <c r="I104" s="31"/>
      <c r="M104" s="99"/>
    </row>
    <row r="105" spans="1:13" s="73" customFormat="1" ht="28.5" customHeight="1" x14ac:dyDescent="0.25">
      <c r="A105" s="25">
        <v>15</v>
      </c>
      <c r="B105" s="124" t="s">
        <v>58</v>
      </c>
      <c r="C105" s="125" t="s">
        <v>58</v>
      </c>
      <c r="D105" s="130" t="s">
        <v>116</v>
      </c>
      <c r="E105" s="131" t="s">
        <v>116</v>
      </c>
      <c r="F105" s="131" t="s">
        <v>116</v>
      </c>
      <c r="G105" s="132" t="s">
        <v>116</v>
      </c>
      <c r="H105" s="57">
        <f>Evamat!AU$12/Evamat!F$15</f>
        <v>3.4482758620689655E-2</v>
      </c>
      <c r="I105" s="31"/>
      <c r="M105" s="99"/>
    </row>
    <row r="106" spans="1:13" s="73" customFormat="1" ht="28.5" customHeight="1" x14ac:dyDescent="0.25">
      <c r="A106" s="25">
        <v>16</v>
      </c>
      <c r="B106" s="124" t="s">
        <v>58</v>
      </c>
      <c r="C106" s="125" t="s">
        <v>58</v>
      </c>
      <c r="D106" s="130" t="s">
        <v>119</v>
      </c>
      <c r="E106" s="131" t="s">
        <v>119</v>
      </c>
      <c r="F106" s="131" t="s">
        <v>119</v>
      </c>
      <c r="G106" s="132" t="s">
        <v>119</v>
      </c>
      <c r="H106" s="57">
        <f>Evamat!AV$12/Evamat!F$15</f>
        <v>3.4482758620689655E-2</v>
      </c>
      <c r="I106" s="31"/>
      <c r="M106" s="99"/>
    </row>
    <row r="107" spans="1:13" s="73" customFormat="1" ht="28.5" customHeight="1" x14ac:dyDescent="0.25">
      <c r="A107" s="25">
        <v>17</v>
      </c>
      <c r="B107" s="124" t="s">
        <v>106</v>
      </c>
      <c r="C107" s="125" t="s">
        <v>106</v>
      </c>
      <c r="D107" s="130" t="s">
        <v>120</v>
      </c>
      <c r="E107" s="131" t="s">
        <v>120</v>
      </c>
      <c r="F107" s="131" t="s">
        <v>120</v>
      </c>
      <c r="G107" s="132" t="s">
        <v>120</v>
      </c>
      <c r="H107" s="57">
        <f>Evamat!AW$12/Evamat!F$15</f>
        <v>3.4482758620689655E-2</v>
      </c>
      <c r="I107" s="31"/>
      <c r="M107" s="99"/>
    </row>
    <row r="108" spans="1:13" s="73" customFormat="1" ht="28.5" customHeight="1" x14ac:dyDescent="0.25">
      <c r="A108" s="25">
        <v>18</v>
      </c>
      <c r="B108" s="124" t="s">
        <v>56</v>
      </c>
      <c r="C108" s="125" t="s">
        <v>56</v>
      </c>
      <c r="D108" s="130" t="s">
        <v>112</v>
      </c>
      <c r="E108" s="131" t="s">
        <v>112</v>
      </c>
      <c r="F108" s="131" t="s">
        <v>112</v>
      </c>
      <c r="G108" s="132" t="s">
        <v>112</v>
      </c>
      <c r="H108" s="57">
        <f>Evamat!AX$12/Evamat!F$15</f>
        <v>3.4482758620689655E-2</v>
      </c>
      <c r="I108" s="31"/>
      <c r="M108" s="99"/>
    </row>
    <row r="109" spans="1:13" ht="25.5" customHeight="1" x14ac:dyDescent="0.25">
      <c r="A109" s="25">
        <v>19</v>
      </c>
      <c r="B109" s="127" t="s">
        <v>123</v>
      </c>
      <c r="C109" s="128"/>
      <c r="D109" s="129" t="s">
        <v>124</v>
      </c>
      <c r="E109" s="129"/>
      <c r="F109" s="129"/>
      <c r="G109" s="129"/>
      <c r="H109" s="57">
        <f>Evamat!AY$12/Evamat!F$15/3</f>
        <v>3.4482758620689655E-2</v>
      </c>
      <c r="M109" s="72"/>
    </row>
    <row r="110" spans="1:13" ht="41.25" customHeight="1" x14ac:dyDescent="0.25">
      <c r="A110" s="24"/>
      <c r="B110" s="156" t="s">
        <v>39</v>
      </c>
      <c r="C110" s="156"/>
      <c r="D110" s="156"/>
      <c r="E110" s="156"/>
      <c r="F110" s="156"/>
      <c r="G110" s="156"/>
      <c r="H110" s="156"/>
      <c r="M110" s="72"/>
    </row>
    <row r="111" spans="1:13" x14ac:dyDescent="0.25">
      <c r="A111" s="24"/>
      <c r="M111" s="72"/>
    </row>
    <row r="112" spans="1:13" x14ac:dyDescent="0.25">
      <c r="A112" s="24"/>
      <c r="M112" s="72"/>
    </row>
    <row r="113" spans="1:13" x14ac:dyDescent="0.25">
      <c r="A113" s="24"/>
      <c r="M113" s="72"/>
    </row>
  </sheetData>
  <mergeCells count="102">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 ref="B76:D76"/>
    <mergeCell ref="B77:D77"/>
    <mergeCell ref="B78:D78"/>
    <mergeCell ref="B79:D79"/>
    <mergeCell ref="B66:D66"/>
    <mergeCell ref="B67:D67"/>
    <mergeCell ref="B68:D68"/>
    <mergeCell ref="B69:D69"/>
    <mergeCell ref="B70:D70"/>
    <mergeCell ref="B71:D71"/>
    <mergeCell ref="B72:D72"/>
    <mergeCell ref="B73:D73"/>
    <mergeCell ref="B74:D74"/>
    <mergeCell ref="B57:D57"/>
    <mergeCell ref="B58:D58"/>
    <mergeCell ref="B59:D59"/>
    <mergeCell ref="B60:D60"/>
    <mergeCell ref="B61:D61"/>
    <mergeCell ref="B62:D62"/>
    <mergeCell ref="B63:D63"/>
    <mergeCell ref="B64:D64"/>
    <mergeCell ref="B65:D65"/>
    <mergeCell ref="B48:D48"/>
    <mergeCell ref="B49:D49"/>
    <mergeCell ref="B50:D50"/>
    <mergeCell ref="B51:D51"/>
    <mergeCell ref="B52:D52"/>
    <mergeCell ref="B53:D53"/>
    <mergeCell ref="B54:D54"/>
    <mergeCell ref="B55:D55"/>
    <mergeCell ref="B56:D56"/>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9:C109"/>
    <mergeCell ref="D109:G109"/>
    <mergeCell ref="B104:C104"/>
    <mergeCell ref="D104:G104"/>
    <mergeCell ref="B105:C105"/>
    <mergeCell ref="D105:G105"/>
    <mergeCell ref="B106:C106"/>
    <mergeCell ref="D106:G106"/>
    <mergeCell ref="B107:C107"/>
    <mergeCell ref="D107:G107"/>
    <mergeCell ref="B108:C108"/>
    <mergeCell ref="D108:G108"/>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2016-05-25T15:13:58Z</dcterms:modified>
</cp:coreProperties>
</file>