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X36" i="1" l="1"/>
  <c r="X37" i="1"/>
  <c r="X38" i="1"/>
  <c r="X39" i="1"/>
  <c r="X40" i="1"/>
  <c r="X41" i="1"/>
  <c r="X42" i="1"/>
  <c r="X43" i="1"/>
  <c r="X44" i="1"/>
  <c r="X45" i="1"/>
  <c r="X46" i="1"/>
  <c r="X47" i="1"/>
  <c r="X48" i="1"/>
  <c r="X49" i="1"/>
  <c r="X50" i="1"/>
  <c r="X51" i="1"/>
  <c r="X52" i="1"/>
  <c r="X53" i="1"/>
  <c r="X54" i="1"/>
  <c r="X55" i="1"/>
  <c r="X56" i="1"/>
  <c r="X57" i="1"/>
  <c r="X58" i="1"/>
  <c r="X59" i="1"/>
  <c r="X60" i="1"/>
  <c r="X61" i="1"/>
  <c r="X62" i="1"/>
  <c r="X63" i="1"/>
  <c r="E80" i="2" l="1"/>
  <c r="E81" i="2"/>
  <c r="E82" i="2"/>
  <c r="E83" i="2"/>
  <c r="E84" i="2"/>
  <c r="E85" i="2"/>
  <c r="B9" i="2"/>
  <c r="B69" i="2" l="1"/>
  <c r="B70" i="2"/>
  <c r="B71" i="2"/>
  <c r="B72" i="2"/>
  <c r="B73" i="2"/>
  <c r="B74" i="2"/>
  <c r="B75" i="2"/>
  <c r="B76" i="2"/>
  <c r="B77" i="2"/>
  <c r="B78" i="2"/>
  <c r="B79" i="2"/>
  <c r="B80" i="2"/>
  <c r="B81" i="2"/>
  <c r="B82" i="2"/>
  <c r="B83" i="2"/>
  <c r="B84" i="2"/>
  <c r="B72" i="1" l="1"/>
  <c r="AC63" i="1"/>
  <c r="AD63" i="1"/>
  <c r="AE63" i="1"/>
  <c r="AF63" i="1"/>
  <c r="AG63" i="1"/>
  <c r="AH63" i="1"/>
  <c r="AI63" i="1"/>
  <c r="AJ63" i="1"/>
  <c r="AK63" i="1"/>
  <c r="AL63" i="1"/>
  <c r="AM63" i="1"/>
  <c r="AN63" i="1"/>
  <c r="AO63" i="1"/>
  <c r="AP63" i="1"/>
  <c r="AQ63" i="1"/>
  <c r="B6" i="2"/>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O18" i="1"/>
  <c r="AH18" i="1"/>
  <c r="V63" i="1" l="1"/>
  <c r="AP12" i="1"/>
  <c r="H104" i="2" s="1"/>
  <c r="AQ12" i="1"/>
  <c r="H105" i="2" s="1"/>
  <c r="AC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18" i="1" l="1"/>
  <c r="AE18" i="1"/>
  <c r="AF18" i="1"/>
  <c r="AG18" i="1"/>
  <c r="AI18" i="1"/>
  <c r="AJ18" i="1"/>
  <c r="AK18" i="1"/>
  <c r="AL18" i="1"/>
  <c r="AM18" i="1"/>
  <c r="AN18" i="1"/>
  <c r="AD19" i="1"/>
  <c r="AE19" i="1"/>
  <c r="AF19" i="1"/>
  <c r="AG19" i="1"/>
  <c r="AI19" i="1"/>
  <c r="AJ19" i="1"/>
  <c r="AK19" i="1"/>
  <c r="AL19" i="1"/>
  <c r="AM19" i="1"/>
  <c r="AN19" i="1"/>
  <c r="AD20" i="1"/>
  <c r="AE20" i="1"/>
  <c r="AF20" i="1"/>
  <c r="AG20" i="1"/>
  <c r="AI20" i="1"/>
  <c r="AJ20" i="1"/>
  <c r="AK20" i="1"/>
  <c r="AL20" i="1"/>
  <c r="AM20" i="1"/>
  <c r="AN20" i="1"/>
  <c r="AD21" i="1"/>
  <c r="AE21" i="1"/>
  <c r="AF21" i="1"/>
  <c r="AG21" i="1"/>
  <c r="AI21" i="1"/>
  <c r="AJ21" i="1"/>
  <c r="AK21" i="1"/>
  <c r="AL21" i="1"/>
  <c r="AM21" i="1"/>
  <c r="AN21" i="1"/>
  <c r="AD22" i="1"/>
  <c r="AE22" i="1"/>
  <c r="AF22" i="1"/>
  <c r="AG22" i="1"/>
  <c r="AI22" i="1"/>
  <c r="AJ22" i="1"/>
  <c r="AK22" i="1"/>
  <c r="AL22" i="1"/>
  <c r="AM22" i="1"/>
  <c r="AN22" i="1"/>
  <c r="AD23" i="1"/>
  <c r="AE23" i="1"/>
  <c r="AF23" i="1"/>
  <c r="AG23" i="1"/>
  <c r="AI23" i="1"/>
  <c r="AJ23" i="1"/>
  <c r="AK23" i="1"/>
  <c r="AL23" i="1"/>
  <c r="AM23" i="1"/>
  <c r="AN23" i="1"/>
  <c r="AD24" i="1"/>
  <c r="AE24" i="1"/>
  <c r="AF24" i="1"/>
  <c r="AG24" i="1"/>
  <c r="AI24" i="1"/>
  <c r="AJ24" i="1"/>
  <c r="AK24" i="1"/>
  <c r="AL24" i="1"/>
  <c r="AM24" i="1"/>
  <c r="AN24" i="1"/>
  <c r="AD25" i="1"/>
  <c r="AE25" i="1"/>
  <c r="AF25" i="1"/>
  <c r="AG25" i="1"/>
  <c r="AI25" i="1"/>
  <c r="AJ25" i="1"/>
  <c r="AK25" i="1"/>
  <c r="AL25" i="1"/>
  <c r="AM25" i="1"/>
  <c r="AN25" i="1"/>
  <c r="AD26" i="1"/>
  <c r="AE26" i="1"/>
  <c r="AF26" i="1"/>
  <c r="AG26" i="1"/>
  <c r="AI26" i="1"/>
  <c r="AJ26" i="1"/>
  <c r="AK26" i="1"/>
  <c r="AL26" i="1"/>
  <c r="AM26" i="1"/>
  <c r="AN26" i="1"/>
  <c r="AD27" i="1"/>
  <c r="AE27" i="1"/>
  <c r="AF27" i="1"/>
  <c r="AG27" i="1"/>
  <c r="AI27" i="1"/>
  <c r="AJ27" i="1"/>
  <c r="AK27" i="1"/>
  <c r="AL27" i="1"/>
  <c r="AM27" i="1"/>
  <c r="AN27" i="1"/>
  <c r="AD28" i="1"/>
  <c r="AE28" i="1"/>
  <c r="AF28" i="1"/>
  <c r="AG28" i="1"/>
  <c r="AI28" i="1"/>
  <c r="AJ28" i="1"/>
  <c r="AK28" i="1"/>
  <c r="AL28" i="1"/>
  <c r="AM28" i="1"/>
  <c r="AN28" i="1"/>
  <c r="AD29" i="1"/>
  <c r="AE29" i="1"/>
  <c r="AF29" i="1"/>
  <c r="AG29" i="1"/>
  <c r="AI29" i="1"/>
  <c r="AJ29" i="1"/>
  <c r="AK29" i="1"/>
  <c r="AL29" i="1"/>
  <c r="AM29" i="1"/>
  <c r="AN29" i="1"/>
  <c r="AD30" i="1"/>
  <c r="AE30" i="1"/>
  <c r="AF30" i="1"/>
  <c r="AG30" i="1"/>
  <c r="AI30" i="1"/>
  <c r="AJ30" i="1"/>
  <c r="AK30" i="1"/>
  <c r="AL30" i="1"/>
  <c r="AM30" i="1"/>
  <c r="AN30" i="1"/>
  <c r="AD31" i="1"/>
  <c r="AE31" i="1"/>
  <c r="AF31" i="1"/>
  <c r="AG31" i="1"/>
  <c r="AI31" i="1"/>
  <c r="AJ31" i="1"/>
  <c r="AK31" i="1"/>
  <c r="AL31" i="1"/>
  <c r="AM31" i="1"/>
  <c r="AN31" i="1"/>
  <c r="AD32" i="1"/>
  <c r="AE32" i="1"/>
  <c r="AF32" i="1"/>
  <c r="AG32" i="1"/>
  <c r="AI32" i="1"/>
  <c r="AJ32" i="1"/>
  <c r="AK32" i="1"/>
  <c r="AL32" i="1"/>
  <c r="AM32" i="1"/>
  <c r="AN32" i="1"/>
  <c r="AD33" i="1"/>
  <c r="AE33" i="1"/>
  <c r="AF33" i="1"/>
  <c r="AG33" i="1"/>
  <c r="AI33" i="1"/>
  <c r="AJ33" i="1"/>
  <c r="AK33" i="1"/>
  <c r="AL33" i="1"/>
  <c r="AM33" i="1"/>
  <c r="AN33" i="1"/>
  <c r="AD34" i="1"/>
  <c r="AE34" i="1"/>
  <c r="AF34" i="1"/>
  <c r="AG34" i="1"/>
  <c r="AI34" i="1"/>
  <c r="AJ34" i="1"/>
  <c r="AK34" i="1"/>
  <c r="AL34" i="1"/>
  <c r="AM34" i="1"/>
  <c r="AN34" i="1"/>
  <c r="AD35" i="1"/>
  <c r="AE35" i="1"/>
  <c r="AF35" i="1"/>
  <c r="AG35" i="1"/>
  <c r="AI35" i="1"/>
  <c r="AJ35" i="1"/>
  <c r="AK35" i="1"/>
  <c r="AL35" i="1"/>
  <c r="AM35" i="1"/>
  <c r="AN35" i="1"/>
  <c r="AD36" i="1"/>
  <c r="AE36" i="1"/>
  <c r="AF36" i="1"/>
  <c r="AG36" i="1"/>
  <c r="AI36" i="1"/>
  <c r="AJ36" i="1"/>
  <c r="AK36" i="1"/>
  <c r="AL36" i="1"/>
  <c r="AM36" i="1"/>
  <c r="AN36" i="1"/>
  <c r="AD37" i="1"/>
  <c r="AE37" i="1"/>
  <c r="AF37" i="1"/>
  <c r="AG37" i="1"/>
  <c r="AI37" i="1"/>
  <c r="AJ37" i="1"/>
  <c r="AK37" i="1"/>
  <c r="AL37" i="1"/>
  <c r="AM37" i="1"/>
  <c r="AN37" i="1"/>
  <c r="AD38" i="1"/>
  <c r="AE38" i="1"/>
  <c r="AF38" i="1"/>
  <c r="AG38" i="1"/>
  <c r="AI38" i="1"/>
  <c r="AJ38" i="1"/>
  <c r="AK38" i="1"/>
  <c r="AL38" i="1"/>
  <c r="AM38" i="1"/>
  <c r="AN38" i="1"/>
  <c r="AD39" i="1"/>
  <c r="AE39" i="1"/>
  <c r="AF39" i="1"/>
  <c r="AG39" i="1"/>
  <c r="AI39" i="1"/>
  <c r="AJ39" i="1"/>
  <c r="AK39" i="1"/>
  <c r="AL39" i="1"/>
  <c r="AM39" i="1"/>
  <c r="AN39" i="1"/>
  <c r="AD40" i="1"/>
  <c r="AE40" i="1"/>
  <c r="AF40" i="1"/>
  <c r="AG40" i="1"/>
  <c r="AI40" i="1"/>
  <c r="AJ40" i="1"/>
  <c r="AK40" i="1"/>
  <c r="AL40" i="1"/>
  <c r="AM40" i="1"/>
  <c r="AN40" i="1"/>
  <c r="AD41" i="1"/>
  <c r="AE41" i="1"/>
  <c r="AF41" i="1"/>
  <c r="AG41" i="1"/>
  <c r="AI41" i="1"/>
  <c r="AJ41" i="1"/>
  <c r="AK41" i="1"/>
  <c r="AL41" i="1"/>
  <c r="AM41" i="1"/>
  <c r="AN41" i="1"/>
  <c r="AD42" i="1"/>
  <c r="AE42" i="1"/>
  <c r="AF42" i="1"/>
  <c r="AG42" i="1"/>
  <c r="AI42" i="1"/>
  <c r="AJ42" i="1"/>
  <c r="AK42" i="1"/>
  <c r="AL42" i="1"/>
  <c r="AM42" i="1"/>
  <c r="AN42" i="1"/>
  <c r="AD43" i="1"/>
  <c r="AE43" i="1"/>
  <c r="AF43" i="1"/>
  <c r="AG43" i="1"/>
  <c r="AI43" i="1"/>
  <c r="AJ43" i="1"/>
  <c r="AK43" i="1"/>
  <c r="AL43" i="1"/>
  <c r="AM43" i="1"/>
  <c r="AN43" i="1"/>
  <c r="AD44" i="1"/>
  <c r="AE44" i="1"/>
  <c r="AF44" i="1"/>
  <c r="AG44" i="1"/>
  <c r="AI44" i="1"/>
  <c r="AJ44" i="1"/>
  <c r="AK44" i="1"/>
  <c r="AL44" i="1"/>
  <c r="AM44" i="1"/>
  <c r="AN44" i="1"/>
  <c r="AD45" i="1"/>
  <c r="AE45" i="1"/>
  <c r="AF45" i="1"/>
  <c r="AG45" i="1"/>
  <c r="AI45" i="1"/>
  <c r="AJ45" i="1"/>
  <c r="AK45" i="1"/>
  <c r="AL45" i="1"/>
  <c r="AM45" i="1"/>
  <c r="AN45" i="1"/>
  <c r="AD46" i="1"/>
  <c r="AE46" i="1"/>
  <c r="AF46" i="1"/>
  <c r="AG46" i="1"/>
  <c r="AI46" i="1"/>
  <c r="AJ46" i="1"/>
  <c r="AK46" i="1"/>
  <c r="AL46" i="1"/>
  <c r="AM46" i="1"/>
  <c r="AN46" i="1"/>
  <c r="AD47" i="1"/>
  <c r="AE47" i="1"/>
  <c r="AF47" i="1"/>
  <c r="AG47" i="1"/>
  <c r="AI47" i="1"/>
  <c r="AJ47" i="1"/>
  <c r="AK47" i="1"/>
  <c r="AL47" i="1"/>
  <c r="AM47" i="1"/>
  <c r="AN47" i="1"/>
  <c r="AD48" i="1"/>
  <c r="AE48" i="1"/>
  <c r="AF48" i="1"/>
  <c r="AG48" i="1"/>
  <c r="AI48" i="1"/>
  <c r="AJ48" i="1"/>
  <c r="AK48" i="1"/>
  <c r="AL48" i="1"/>
  <c r="AM48" i="1"/>
  <c r="AN48" i="1"/>
  <c r="AD49" i="1"/>
  <c r="AE49" i="1"/>
  <c r="AF49" i="1"/>
  <c r="AG49" i="1"/>
  <c r="AI49" i="1"/>
  <c r="AJ49" i="1"/>
  <c r="AK49" i="1"/>
  <c r="AL49" i="1"/>
  <c r="AM49" i="1"/>
  <c r="AN49" i="1"/>
  <c r="AD50" i="1"/>
  <c r="AE50" i="1"/>
  <c r="AF50" i="1"/>
  <c r="AG50" i="1"/>
  <c r="AI50" i="1"/>
  <c r="AJ50" i="1"/>
  <c r="AK50" i="1"/>
  <c r="AL50" i="1"/>
  <c r="AM50" i="1"/>
  <c r="AN50" i="1"/>
  <c r="AD51" i="1"/>
  <c r="AE51" i="1"/>
  <c r="AF51" i="1"/>
  <c r="AG51" i="1"/>
  <c r="AI51" i="1"/>
  <c r="AJ51" i="1"/>
  <c r="AK51" i="1"/>
  <c r="AL51" i="1"/>
  <c r="AM51" i="1"/>
  <c r="AN51" i="1"/>
  <c r="AD52" i="1"/>
  <c r="AE52" i="1"/>
  <c r="AF52" i="1"/>
  <c r="AG52" i="1"/>
  <c r="AI52" i="1"/>
  <c r="AJ52" i="1"/>
  <c r="AK52" i="1"/>
  <c r="AL52" i="1"/>
  <c r="AM52" i="1"/>
  <c r="AN52" i="1"/>
  <c r="AD53" i="1"/>
  <c r="AE53" i="1"/>
  <c r="AF53" i="1"/>
  <c r="AG53" i="1"/>
  <c r="AI53" i="1"/>
  <c r="AJ53" i="1"/>
  <c r="AK53" i="1"/>
  <c r="AL53" i="1"/>
  <c r="AM53" i="1"/>
  <c r="AN53" i="1"/>
  <c r="AD54" i="1"/>
  <c r="AE54" i="1"/>
  <c r="AF54" i="1"/>
  <c r="AG54" i="1"/>
  <c r="AI54" i="1"/>
  <c r="AJ54" i="1"/>
  <c r="AK54" i="1"/>
  <c r="AL54" i="1"/>
  <c r="AM54" i="1"/>
  <c r="AN54" i="1"/>
  <c r="AD55" i="1"/>
  <c r="AE55" i="1"/>
  <c r="AF55" i="1"/>
  <c r="AG55" i="1"/>
  <c r="AI55" i="1"/>
  <c r="AJ55" i="1"/>
  <c r="AK55" i="1"/>
  <c r="AL55" i="1"/>
  <c r="AM55" i="1"/>
  <c r="AN55" i="1"/>
  <c r="AD56" i="1"/>
  <c r="AE56" i="1"/>
  <c r="AF56" i="1"/>
  <c r="AG56" i="1"/>
  <c r="AI56" i="1"/>
  <c r="AJ56" i="1"/>
  <c r="AK56" i="1"/>
  <c r="AL56" i="1"/>
  <c r="AM56" i="1"/>
  <c r="AN56" i="1"/>
  <c r="AD57" i="1"/>
  <c r="AE57" i="1"/>
  <c r="AF57" i="1"/>
  <c r="AG57" i="1"/>
  <c r="AI57" i="1"/>
  <c r="AJ57" i="1"/>
  <c r="AK57" i="1"/>
  <c r="AL57" i="1"/>
  <c r="AM57" i="1"/>
  <c r="AN57" i="1"/>
  <c r="AD58" i="1"/>
  <c r="AE58" i="1"/>
  <c r="AF58" i="1"/>
  <c r="AG58" i="1"/>
  <c r="AI58" i="1"/>
  <c r="AJ58" i="1"/>
  <c r="AK58" i="1"/>
  <c r="AL58" i="1"/>
  <c r="AM58" i="1"/>
  <c r="AN58" i="1"/>
  <c r="AD59" i="1"/>
  <c r="AE59" i="1"/>
  <c r="AF59" i="1"/>
  <c r="AG59" i="1"/>
  <c r="AI59" i="1"/>
  <c r="AJ59" i="1"/>
  <c r="AK59" i="1"/>
  <c r="AL59" i="1"/>
  <c r="AM59" i="1"/>
  <c r="AN59" i="1"/>
  <c r="AD60" i="1"/>
  <c r="AE60" i="1"/>
  <c r="AF60" i="1"/>
  <c r="AG60" i="1"/>
  <c r="AI60" i="1"/>
  <c r="AJ60" i="1"/>
  <c r="AK60" i="1"/>
  <c r="AL60" i="1"/>
  <c r="AM60" i="1"/>
  <c r="AN60" i="1"/>
  <c r="AD61" i="1"/>
  <c r="AE61" i="1"/>
  <c r="AF61" i="1"/>
  <c r="AG61" i="1"/>
  <c r="AI61" i="1"/>
  <c r="AJ61" i="1"/>
  <c r="AK61" i="1"/>
  <c r="AL61" i="1"/>
  <c r="AM61" i="1"/>
  <c r="AN61" i="1"/>
  <c r="AD62" i="1"/>
  <c r="AE62" i="1"/>
  <c r="AF62" i="1"/>
  <c r="AG62" i="1"/>
  <c r="AI62" i="1"/>
  <c r="AJ62" i="1"/>
  <c r="AK62" i="1"/>
  <c r="AL62" i="1"/>
  <c r="AM62" i="1"/>
  <c r="AN62" i="1"/>
  <c r="AC55" i="1"/>
  <c r="AC56" i="1"/>
  <c r="AC57" i="1"/>
  <c r="AC58" i="1"/>
  <c r="AC59" i="1"/>
  <c r="V59" i="1" s="1"/>
  <c r="AC60" i="1"/>
  <c r="AC61" i="1"/>
  <c r="AC62" i="1"/>
  <c r="V61" i="1" l="1"/>
  <c r="V60" i="1"/>
  <c r="E78" i="2"/>
  <c r="V56" i="1"/>
  <c r="E77" i="2"/>
  <c r="V55" i="1"/>
  <c r="V58" i="1"/>
  <c r="V62" i="1"/>
  <c r="V57" i="1"/>
  <c r="E79" i="2"/>
  <c r="E40" i="2"/>
  <c r="V18" i="1"/>
  <c r="X18" i="1" s="1"/>
  <c r="AD12" i="1"/>
  <c r="H92" i="2" s="1"/>
  <c r="AO12" i="1"/>
  <c r="H103" i="2" s="1"/>
  <c r="AN12" i="1"/>
  <c r="H102" i="2" s="1"/>
  <c r="AM12" i="1"/>
  <c r="H101" i="2" s="1"/>
  <c r="AL12" i="1"/>
  <c r="H100" i="2" s="1"/>
  <c r="AK12" i="1"/>
  <c r="H99" i="2" s="1"/>
  <c r="AJ12" i="1"/>
  <c r="H98" i="2" s="1"/>
  <c r="AI12" i="1"/>
  <c r="H97" i="2" s="1"/>
  <c r="AH12" i="1"/>
  <c r="H96" i="2" s="1"/>
  <c r="AG12" i="1"/>
  <c r="H95" i="2" s="1"/>
  <c r="AF12" i="1"/>
  <c r="H94" i="2" s="1"/>
  <c r="AE12" i="1"/>
  <c r="H93" i="2" s="1"/>
  <c r="B5" i="2"/>
  <c r="W57" i="1" l="1"/>
  <c r="W61" i="1"/>
  <c r="W58" i="1"/>
  <c r="W62" i="1"/>
  <c r="W59" i="1"/>
  <c r="W55" i="1"/>
  <c r="W60" i="1"/>
  <c r="W56" i="1"/>
  <c r="AC51" i="1"/>
  <c r="AC52" i="1"/>
  <c r="AC53" i="1"/>
  <c r="AC54"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B4" i="2"/>
  <c r="V49" i="1" l="1"/>
  <c r="E71" i="2"/>
  <c r="V45" i="1"/>
  <c r="E67" i="2"/>
  <c r="V41" i="1"/>
  <c r="E63" i="2"/>
  <c r="V37" i="1"/>
  <c r="E59" i="2"/>
  <c r="V33" i="1"/>
  <c r="X33" i="1" s="1"/>
  <c r="E55" i="2"/>
  <c r="V29" i="1"/>
  <c r="X29" i="1" s="1"/>
  <c r="E51" i="2"/>
  <c r="V25" i="1"/>
  <c r="X25" i="1" s="1"/>
  <c r="E47" i="2"/>
  <c r="V21" i="1"/>
  <c r="X21" i="1" s="1"/>
  <c r="E43" i="2"/>
  <c r="V53" i="1"/>
  <c r="E75" i="2"/>
  <c r="E70" i="2"/>
  <c r="V48" i="1"/>
  <c r="E66" i="2"/>
  <c r="V44" i="1"/>
  <c r="E62" i="2"/>
  <c r="V40" i="1"/>
  <c r="E58" i="2"/>
  <c r="V36" i="1"/>
  <c r="E54" i="2"/>
  <c r="V32" i="1"/>
  <c r="X32" i="1" s="1"/>
  <c r="E50" i="2"/>
  <c r="V28" i="1"/>
  <c r="X28" i="1" s="1"/>
  <c r="E46" i="2"/>
  <c r="V24" i="1"/>
  <c r="X24" i="1" s="1"/>
  <c r="E42" i="2"/>
  <c r="V20" i="1"/>
  <c r="X20" i="1" s="1"/>
  <c r="E74" i="2"/>
  <c r="V52" i="1"/>
  <c r="E69" i="2"/>
  <c r="V47" i="1"/>
  <c r="E65" i="2"/>
  <c r="V43" i="1"/>
  <c r="E61" i="2"/>
  <c r="V39" i="1"/>
  <c r="E57" i="2"/>
  <c r="V35" i="1"/>
  <c r="X35" i="1" s="1"/>
  <c r="E53" i="2"/>
  <c r="V31" i="1"/>
  <c r="X31" i="1" s="1"/>
  <c r="E49" i="2"/>
  <c r="V27" i="1"/>
  <c r="X27" i="1" s="1"/>
  <c r="E45" i="2"/>
  <c r="V23" i="1"/>
  <c r="X23" i="1" s="1"/>
  <c r="E41" i="2"/>
  <c r="V19" i="1"/>
  <c r="X19" i="1" s="1"/>
  <c r="E73" i="2"/>
  <c r="V51" i="1"/>
  <c r="V50" i="1"/>
  <c r="E72" i="2"/>
  <c r="V46" i="1"/>
  <c r="E68" i="2"/>
  <c r="V42" i="1"/>
  <c r="E64" i="2"/>
  <c r="V38" i="1"/>
  <c r="E60" i="2"/>
  <c r="V34" i="1"/>
  <c r="X34" i="1" s="1"/>
  <c r="E56" i="2"/>
  <c r="V30" i="1"/>
  <c r="X30" i="1" s="1"/>
  <c r="E52" i="2"/>
  <c r="V26" i="1"/>
  <c r="X26" i="1" s="1"/>
  <c r="E48" i="2"/>
  <c r="V22" i="1"/>
  <c r="X22" i="1" s="1"/>
  <c r="E44" i="2"/>
  <c r="V54" i="1"/>
  <c r="E76" i="2"/>
  <c r="AC12" i="1"/>
  <c r="H91" i="2" s="1"/>
  <c r="E86" i="2" l="1"/>
  <c r="W19" i="1"/>
  <c r="W63" i="1"/>
  <c r="W28" i="1"/>
  <c r="W36" i="1"/>
  <c r="W44" i="1"/>
  <c r="W54" i="1"/>
  <c r="W25" i="1"/>
  <c r="W33" i="1"/>
  <c r="W41" i="1"/>
  <c r="W49" i="1"/>
  <c r="W26" i="1"/>
  <c r="W34" i="1"/>
  <c r="W42" i="1"/>
  <c r="W50" i="1"/>
  <c r="W23" i="1"/>
  <c r="W31" i="1"/>
  <c r="W39" i="1"/>
  <c r="W47" i="1"/>
  <c r="W53" i="1"/>
  <c r="W24" i="1"/>
  <c r="W32" i="1"/>
  <c r="W40" i="1"/>
  <c r="W48" i="1"/>
  <c r="W21" i="1"/>
  <c r="W29" i="1"/>
  <c r="W37" i="1"/>
  <c r="W45" i="1"/>
  <c r="W51" i="1"/>
  <c r="W22" i="1"/>
  <c r="W30" i="1"/>
  <c r="W38" i="1"/>
  <c r="W46" i="1"/>
  <c r="W52" i="1"/>
  <c r="W27" i="1"/>
  <c r="W35" i="1"/>
  <c r="W43" i="1"/>
  <c r="W20" i="1"/>
  <c r="C16" i="2"/>
  <c r="C17" i="2"/>
  <c r="C15" i="2"/>
  <c r="W18"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<sst xmlns="http://schemas.openxmlformats.org/spreadsheetml/2006/main" count="290" uniqueCount="122">
  <si>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</si>
  <si>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</si>
  <si>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</si>
  <si>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</si>
  <si>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</si>
  <si>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</si>
  <si>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</si>
  <si>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</si>
  <si>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</si>
  <si>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</si>
  <si>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</si>
  <si>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</si>
  <si>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</si>
  <si>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</si>
  <si>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</si>
  <si>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</si>
  <si>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</si>
  <si>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</si>
  <si>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</si>
  <si>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</si>
  <si>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</si>
  <si>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</si>
  <si>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</si>
  <si>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</si>
  <si>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</si>
  <si>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</si>
  <si>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</si>
  <si>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</si>
  <si>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</si>
  <si>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</si>
  <si>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</si>
  <si>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</si>
  <si>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</si>
  <si>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</si>
  <si>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</si>
  <si>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</si>
  <si>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</si>
  <si>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</si>
  <si>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</si>
  <si>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</si>
  <si>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</si>
  <si>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</si>
  <si>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</si>
  <si>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</si>
  <si>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</si>
  <si>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</si>
  <si>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</si>
  <si>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</si>
  <si>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</si>
  <si>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</si>
  <si>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</si>
  <si>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</si>
  <si>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</si>
  <si>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INDICADORES</t>
  </si>
  <si>
    <t>Puntos ideal</t>
  </si>
  <si>
    <t xml:space="preserve">Puntaje Corte 4,0 </t>
  </si>
  <si>
    <t>A o P</t>
  </si>
  <si>
    <t>Ausente</t>
  </si>
  <si>
    <t>P</t>
  </si>
  <si>
    <t>Presente</t>
  </si>
  <si>
    <t>P14</t>
  </si>
  <si>
    <t>P15</t>
  </si>
  <si>
    <t>EJE/HABILIDAD</t>
  </si>
  <si>
    <t>Números Operaciones</t>
  </si>
  <si>
    <t>D</t>
  </si>
  <si>
    <t>Números y Operaciones</t>
  </si>
  <si>
    <t>Aguilar Matamala Benjamín Fernando</t>
  </si>
  <si>
    <t>Alvarado Alvarado Catalina Andrea</t>
  </si>
  <si>
    <t>Ancapán Vives Diego Alesandre</t>
  </si>
  <si>
    <t>Argel Bustamante Carlos Emiliano</t>
  </si>
  <si>
    <t>Barra Orellana José Víctor Daniel</t>
  </si>
  <si>
    <t>Barría Gallardo Pía Javiera</t>
  </si>
  <si>
    <t>Barrientos Vargas Benjamín Albany</t>
  </si>
  <si>
    <t>Carrasco Meneses Brayan David</t>
  </si>
  <si>
    <t>Chacon Chacón Tamara Del Pilar</t>
  </si>
  <si>
    <t>Correa Uribe Mikaela De Jesus</t>
  </si>
  <si>
    <t>Galindo Gallardo Estefany Macarena</t>
  </si>
  <si>
    <t>Galindo Márquez José Luis</t>
  </si>
  <si>
    <t>Gómez Paredes Dafne Carolina</t>
  </si>
  <si>
    <t>Guzmán Saldivia Carlos Bernardo</t>
  </si>
  <si>
    <t>Herrera Negrón Pedro Tomás Andrés</t>
  </si>
  <si>
    <t>Llanquilef Torres Claudio Alexander</t>
  </si>
  <si>
    <t>Maldonado Marileo Maicol Esteban</t>
  </si>
  <si>
    <t>Mena Maldonado Noelia Casandra</t>
  </si>
  <si>
    <t>Molina López Franco Aquiles Eliberto</t>
  </si>
  <si>
    <t>Molina Meneses Francheska De Lourdes</t>
  </si>
  <si>
    <t>Montiel Quintul Karla Valentina</t>
  </si>
  <si>
    <t>Nancuante Burgos Alan Dante</t>
  </si>
  <si>
    <t>Neumann Téllez Sali Ivania</t>
  </si>
  <si>
    <t>Ojeda Gadaleta Bastián Osvaldo</t>
  </si>
  <si>
    <t>Ojeda Serón Catalina Danitza</t>
  </si>
  <si>
    <t>Olavarría Paillaleve Néstor Nicolás</t>
  </si>
  <si>
    <t>Olivares Vicencio Giuliano Antonio</t>
  </si>
  <si>
    <t>Oyarzo González Benjamín Alejandro</t>
  </si>
  <si>
    <t>Oyarzún Almonacid Constanza Paz</t>
  </si>
  <si>
    <t>Paredes Paredes Ignacio Andrés</t>
  </si>
  <si>
    <t>Quintul Ojeda Daniela Del Carmen</t>
  </si>
  <si>
    <t>Quiroz Pino Felipe Andrés</t>
  </si>
  <si>
    <t>Reicahuin Almonacid Fernanda Antonia</t>
  </si>
  <si>
    <t>Rivera Ojeda Clenardo Hernán</t>
  </si>
  <si>
    <t>Rivera Ojeda Diego Alejandro</t>
  </si>
  <si>
    <t>San Martín Soto Natacha Romina</t>
  </si>
  <si>
    <t>Sepúlveda Almonacid Constanza Andrea</t>
  </si>
  <si>
    <t>Ulloa Velásquez Pilar Anacely</t>
  </si>
  <si>
    <t>Velásquez Yefi Gerson Benjamín</t>
  </si>
  <si>
    <t>Vidal Vidal Denisse Scarlett</t>
  </si>
  <si>
    <t>Cárcamo Hidalgo Javiera Francisca</t>
  </si>
  <si>
    <t>Cárcamo Ruminot Stefany Alejandra</t>
  </si>
  <si>
    <t>Soto Velásquez Maikol Enrique</t>
  </si>
  <si>
    <t>Burgos Trujillo Thyare Belén Monserrath</t>
  </si>
  <si>
    <t>Educación Matemática 6Aº básico A</t>
  </si>
  <si>
    <t xml:space="preserve">INFORME RESULTADOS PERIODO 1 MATEMATICA                                                                                                                                                                   6Aº año Básico  </t>
  </si>
  <si>
    <t>Identifican y describen razones en contextos reales.</t>
  </si>
  <si>
    <t>Expresan una razón de múltiples formas, como 3:5 o 3 es a 5.</t>
  </si>
  <si>
    <t>Resuelven problemas que involucran razones.</t>
  </si>
  <si>
    <t>Explican la razón como parte de un todo.</t>
  </si>
  <si>
    <t>Resuelven problemas que involucran razones, usando tablas.</t>
  </si>
  <si>
    <t>Explican el porcentaje como una razón de consecuente 100.</t>
  </si>
  <si>
    <t>Suman y restan fracciones de manera pictórica.</t>
  </si>
  <si>
    <t>Suman y restan fracciones mentalmente, amplificando o simplificando.</t>
  </si>
  <si>
    <t>Suman y restan fracciones de manera escrita, amplificando o simplificando.</t>
  </si>
  <si>
    <t>Explican procedimientos para sumar y restar números mixtos.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</si>
</sst>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9"/>
      <color rgb="FF323232"/>
      <name val="Arial Unicode MS"/>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61">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49" fontId="29" fillId="0" borderId="0" xfId="0" applyNumberFormat="1" applyFont="1" applyAlignment="1"/>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E79"/>
  <sheetViews>
    <sheetView tabSelected="1" topLeftCell="A13" zoomScale="80" zoomScaleNormal="80" workbookViewId="0">
      <selection activeCell="O24" sqref="O24"/>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5" customWidth="1"/>
    <col min="13" max="15" width="3.85546875" customWidth="1"/>
    <col min="16" max="16" width="4.7109375" customWidth="1"/>
    <col min="17" max="18" width="4.140625" bestFit="1" customWidth="1"/>
    <col min="19" max="21" width="4.140625" style="74" customWidth="1"/>
    <col min="22" max="22" width="7" customWidth="1"/>
    <col min="23" max="23" width="7.140625" style="42" customWidth="1"/>
    <col min="24" max="24" width="6.42578125" customWidth="1"/>
    <col min="25" max="27" width="4.140625" customWidth="1"/>
    <col min="28" max="28" width="11.42578125" style="21" customWidth="1"/>
    <col min="29" max="29" width="5.85546875" style="21" customWidth="1"/>
    <col min="30" max="33" width="5.140625" style="21" customWidth="1"/>
    <col min="34" max="34" width="5.140625" style="77" customWidth="1"/>
    <col min="35" max="40" width="5.140625" style="21" customWidth="1"/>
    <col min="41" max="41" width="5.140625" style="77" customWidth="1"/>
    <col min="42" max="42" width="5.140625" style="21" customWidth="1"/>
    <col min="43" max="43" width="5.5703125" style="21" customWidth="1"/>
    <col min="44" max="57" width="5.140625" style="21" customWidth="1"/>
    <col min="58" max="58" width="5.140625" style="20" customWidth="1"/>
    <col min="59" max="70" width="5.140625" customWidth="1"/>
    <col min="71" max="71" width="5" customWidth="1"/>
    <col min="72" max="83" width="5.140625" customWidth="1"/>
  </cols>
  <sheetData>
    <row r="1" spans="1:83" x14ac:dyDescent="0.25">
      <c r="A1" s="110" t="s">
        <v>51</v>
      </c>
      <c r="B1" s="111"/>
      <c r="C1" s="111"/>
      <c r="D1" s="111"/>
      <c r="E1" s="111"/>
      <c r="F1" s="111"/>
      <c r="G1" s="111"/>
      <c r="H1" s="111"/>
    </row>
    <row r="2" spans="1:83" x14ac:dyDescent="0.25">
      <c r="A2" s="110" t="s">
        <v>110</v>
      </c>
      <c r="B2" s="111"/>
      <c r="C2" s="111"/>
      <c r="D2" s="111"/>
      <c r="E2" s="111"/>
      <c r="F2" s="111"/>
      <c r="G2" s="111"/>
      <c r="H2" s="111"/>
    </row>
    <row r="4" spans="1:83" ht="15" customHeight="1" x14ac:dyDescent="0.25">
      <c r="A4" s="112" t="s">
        <v>0</v>
      </c>
      <c r="B4" s="112"/>
      <c r="C4" s="112"/>
      <c r="D4" s="112"/>
      <c r="E4" s="112"/>
      <c r="F4" s="112"/>
      <c r="G4" s="112"/>
      <c r="H4" s="112"/>
      <c r="I4" s="112"/>
    </row>
    <row r="5" spans="1:83" x14ac:dyDescent="0.25">
      <c r="A5" s="112"/>
      <c r="B5" s="112"/>
      <c r="C5" s="112"/>
      <c r="D5" s="112"/>
      <c r="E5" s="112"/>
      <c r="F5" s="112"/>
      <c r="G5" s="112"/>
      <c r="H5" s="112"/>
      <c r="I5" s="112"/>
      <c r="AP5" s="105" t="s">
        <v>40</v>
      </c>
      <c r="AQ5" s="106"/>
      <c r="AR5" s="39">
        <v>1</v>
      </c>
      <c r="AS5" s="39">
        <v>2</v>
      </c>
      <c r="AT5" s="39">
        <v>3</v>
      </c>
      <c r="AU5" s="39">
        <v>4</v>
      </c>
      <c r="AV5" s="39">
        <v>5</v>
      </c>
      <c r="AW5" s="39">
        <v>6</v>
      </c>
      <c r="AX5" s="39">
        <v>7</v>
      </c>
      <c r="AY5" s="39">
        <v>8</v>
      </c>
      <c r="AZ5" s="39">
        <v>9</v>
      </c>
      <c r="BA5" s="39">
        <v>10</v>
      </c>
      <c r="BB5" s="39">
        <v>11</v>
      </c>
      <c r="BC5" s="39">
        <v>12</v>
      </c>
      <c r="BD5" s="39">
        <v>13</v>
      </c>
      <c r="BE5" s="39">
        <v>14</v>
      </c>
      <c r="BF5" s="39">
        <v>15</v>
      </c>
      <c r="BG5" s="39">
        <v>16</v>
      </c>
      <c r="BH5" s="39">
        <v>17</v>
      </c>
      <c r="BI5" s="39">
        <v>18</v>
      </c>
      <c r="BJ5" s="39">
        <v>19</v>
      </c>
      <c r="BK5" s="39">
        <v>20</v>
      </c>
      <c r="BL5" s="39"/>
      <c r="BM5" s="39"/>
      <c r="BN5" s="39"/>
      <c r="BO5" s="39"/>
      <c r="BP5" s="39"/>
      <c r="BQ5" s="59"/>
      <c r="BR5" s="60"/>
      <c r="BS5" s="60"/>
      <c r="BT5" s="60"/>
      <c r="BU5" s="60"/>
      <c r="BV5" s="60"/>
      <c r="BW5" s="60"/>
      <c r="BX5" s="60"/>
      <c r="BY5" s="60"/>
      <c r="BZ5" s="60"/>
      <c r="CA5" s="60"/>
      <c r="CB5" s="60"/>
      <c r="CC5" s="60"/>
      <c r="CD5" s="60"/>
      <c r="CE5" s="60"/>
    </row>
    <row r="6" spans="1:83" x14ac:dyDescent="0.25">
      <c r="A6" s="112"/>
      <c r="B6" s="112"/>
      <c r="C6" s="112"/>
      <c r="D6" s="112"/>
      <c r="E6" s="112"/>
      <c r="F6" s="112"/>
      <c r="G6" s="112"/>
      <c r="H6" s="112"/>
      <c r="I6" s="112"/>
      <c r="AR6" s="39"/>
      <c r="AS6" s="39"/>
      <c r="AT6" s="39"/>
      <c r="AU6" s="39"/>
      <c r="AV6" s="39"/>
      <c r="AW6" s="39"/>
      <c r="AX6" s="39"/>
      <c r="AY6" s="39"/>
      <c r="AZ6" s="39"/>
      <c r="BA6" s="39"/>
      <c r="BB6" s="39"/>
      <c r="BC6" s="39"/>
      <c r="BD6" s="39"/>
      <c r="BE6" s="39"/>
      <c r="BF6" s="40"/>
      <c r="BG6" s="4"/>
      <c r="BH6" s="4"/>
      <c r="BI6" s="4"/>
      <c r="BJ6" s="4"/>
      <c r="BK6" s="4"/>
      <c r="BL6" s="4"/>
      <c r="BM6" s="4"/>
      <c r="BN6" s="4"/>
      <c r="BO6" s="4"/>
      <c r="BP6" s="4"/>
      <c r="BQ6" s="43"/>
      <c r="BR6" s="5"/>
      <c r="BS6" s="5"/>
      <c r="BT6" s="5"/>
      <c r="BU6" s="5"/>
      <c r="BV6" s="5"/>
      <c r="BW6" s="5"/>
      <c r="BX6" s="5"/>
      <c r="BY6" s="5"/>
      <c r="BZ6" s="5"/>
      <c r="CA6" s="5"/>
      <c r="CB6" s="5"/>
      <c r="CC6" s="5"/>
      <c r="CD6" s="5"/>
      <c r="CE6" s="5"/>
    </row>
    <row r="7" spans="1:83" x14ac:dyDescent="0.25">
      <c r="A7" s="112"/>
      <c r="B7" s="112"/>
      <c r="C7" s="112"/>
      <c r="D7" s="112"/>
      <c r="E7" s="112"/>
      <c r="F7" s="112"/>
      <c r="G7" s="112"/>
      <c r="H7" s="112"/>
      <c r="I7" s="112"/>
      <c r="AR7" s="46" t="s">
        <v>8</v>
      </c>
      <c r="AS7" s="47" t="s">
        <v>28</v>
      </c>
      <c r="AT7" s="47" t="s">
        <v>64</v>
      </c>
      <c r="AU7" s="47" t="s">
        <v>45</v>
      </c>
      <c r="AV7" s="47" t="s">
        <v>28</v>
      </c>
      <c r="AW7" s="47" t="s">
        <v>45</v>
      </c>
      <c r="AX7" s="47" t="s">
        <v>45</v>
      </c>
      <c r="AY7" s="47" t="s">
        <v>28</v>
      </c>
      <c r="AZ7" s="47" t="s">
        <v>8</v>
      </c>
      <c r="BA7" s="47" t="s">
        <v>45</v>
      </c>
      <c r="BB7" s="47" t="s">
        <v>8</v>
      </c>
      <c r="BC7" s="47" t="s">
        <v>64</v>
      </c>
      <c r="BD7" s="47" t="s">
        <v>28</v>
      </c>
      <c r="BE7" s="47" t="s">
        <v>64</v>
      </c>
      <c r="BF7" s="47" t="s">
        <v>28</v>
      </c>
      <c r="BG7" s="47"/>
      <c r="BH7" s="47"/>
      <c r="BI7" s="47"/>
      <c r="BJ7" s="47"/>
      <c r="BK7" s="47"/>
      <c r="BL7" s="39"/>
      <c r="BM7" s="39"/>
      <c r="BN7" s="39"/>
      <c r="BO7" s="39"/>
      <c r="BP7" s="39"/>
      <c r="BQ7" s="59"/>
      <c r="BR7" s="60"/>
      <c r="BS7" s="60"/>
      <c r="BT7" s="60"/>
      <c r="BU7" s="60"/>
      <c r="BV7" s="60"/>
      <c r="BW7" s="60"/>
      <c r="BX7" s="60"/>
      <c r="BY7" s="60"/>
      <c r="BZ7" s="60"/>
      <c r="CA7" s="60"/>
      <c r="CB7" s="60"/>
      <c r="CC7" s="60"/>
      <c r="CD7" s="60"/>
      <c r="CE7" s="60"/>
    </row>
    <row r="8" spans="1:83" x14ac:dyDescent="0.25">
      <c r="A8" s="1"/>
      <c r="B8" s="1"/>
      <c r="C8" s="1"/>
      <c r="D8" s="1"/>
      <c r="E8" s="1"/>
      <c r="F8" s="1"/>
      <c r="G8" s="1"/>
      <c r="H8" s="1"/>
    </row>
    <row r="9" spans="1:83" x14ac:dyDescent="0.25">
      <c r="A9" s="113" t="s">
        <v>1</v>
      </c>
      <c r="B9" s="113"/>
      <c r="C9" s="2" t="s">
        <v>2</v>
      </c>
      <c r="D9" s="2" t="s">
        <v>3</v>
      </c>
      <c r="E9" s="114" t="s">
        <v>4</v>
      </c>
      <c r="F9" s="114"/>
      <c r="G9" s="114"/>
      <c r="H9" s="114"/>
    </row>
    <row r="10" spans="1:83" x14ac:dyDescent="0.25">
      <c r="A10" s="28"/>
      <c r="B10" s="28"/>
      <c r="C10" s="37"/>
      <c r="D10" s="38" t="s">
        <v>52</v>
      </c>
      <c r="E10" s="116"/>
      <c r="F10" s="116"/>
      <c r="G10" s="116"/>
      <c r="H10" s="117"/>
    </row>
    <row r="11" spans="1:83" ht="29.25" customHeight="1" x14ac:dyDescent="0.25">
      <c r="A11" s="113" t="s">
        <v>5</v>
      </c>
      <c r="B11" s="113"/>
      <c r="C11" s="118" t="s">
        <v>47</v>
      </c>
      <c r="D11" s="119"/>
      <c r="E11" s="119"/>
      <c r="F11" s="119"/>
      <c r="G11" s="119"/>
      <c r="H11" s="120"/>
      <c r="AC11" s="39">
        <v>1</v>
      </c>
      <c r="AD11" s="39">
        <v>2</v>
      </c>
      <c r="AE11" s="39">
        <v>3</v>
      </c>
      <c r="AF11" s="39">
        <v>4</v>
      </c>
      <c r="AG11" s="39">
        <v>5</v>
      </c>
      <c r="AH11" s="78">
        <v>6</v>
      </c>
      <c r="AI11" s="39">
        <v>7</v>
      </c>
      <c r="AJ11" s="39">
        <v>8</v>
      </c>
      <c r="AK11" s="39">
        <v>9</v>
      </c>
      <c r="AL11" s="39">
        <v>10</v>
      </c>
      <c r="AM11" s="39">
        <v>11</v>
      </c>
      <c r="AN11" s="39">
        <v>12</v>
      </c>
      <c r="AO11" s="78">
        <v>13</v>
      </c>
      <c r="AP11" s="39">
        <v>14</v>
      </c>
      <c r="AQ11" s="39">
        <v>15</v>
      </c>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row>
    <row r="12" spans="1:83" ht="18.75" x14ac:dyDescent="0.25">
      <c r="A12" s="113" t="s">
        <v>6</v>
      </c>
      <c r="B12" s="113"/>
      <c r="C12" s="121"/>
      <c r="D12" s="121"/>
      <c r="E12" s="121"/>
      <c r="F12" s="121"/>
      <c r="G12" s="121"/>
      <c r="H12" s="121"/>
      <c r="L12" s="76"/>
      <c r="M12" s="66"/>
      <c r="N12" s="66"/>
      <c r="O12" s="66"/>
      <c r="P12" s="66"/>
      <c r="Q12" s="66"/>
      <c r="AC12" s="39">
        <f>SUM(AC18:AC63)</f>
        <v>1</v>
      </c>
      <c r="AD12" s="39">
        <f t="shared" ref="AD12:AQ12" si="0">SUM(AD18:AD63)</f>
        <v>1</v>
      </c>
      <c r="AE12" s="39">
        <f t="shared" si="0"/>
        <v>1</v>
      </c>
      <c r="AF12" s="39">
        <f t="shared" si="0"/>
        <v>1</v>
      </c>
      <c r="AG12" s="39">
        <f t="shared" si="0"/>
        <v>1</v>
      </c>
      <c r="AH12" s="78">
        <f t="shared" si="0"/>
        <v>1</v>
      </c>
      <c r="AI12" s="39">
        <f t="shared" si="0"/>
        <v>1</v>
      </c>
      <c r="AJ12" s="39">
        <f t="shared" si="0"/>
        <v>1</v>
      </c>
      <c r="AK12" s="39">
        <f t="shared" si="0"/>
        <v>1</v>
      </c>
      <c r="AL12" s="39">
        <f t="shared" si="0"/>
        <v>1</v>
      </c>
      <c r="AM12" s="39">
        <f t="shared" si="0"/>
        <v>1</v>
      </c>
      <c r="AN12" s="39">
        <f t="shared" si="0"/>
        <v>1</v>
      </c>
      <c r="AO12" s="78">
        <f t="shared" si="0"/>
        <v>1</v>
      </c>
      <c r="AP12" s="78">
        <f t="shared" si="0"/>
        <v>1</v>
      </c>
      <c r="AQ12" s="78">
        <f t="shared" si="0"/>
        <v>1</v>
      </c>
      <c r="AR12" s="78"/>
      <c r="AS12" s="78"/>
      <c r="AT12" s="78"/>
      <c r="AU12" s="78"/>
      <c r="AV12" s="78"/>
      <c r="AW12" s="39"/>
      <c r="AX12" s="39"/>
      <c r="AY12" s="39"/>
      <c r="AZ12" s="39"/>
      <c r="BA12" s="39"/>
      <c r="BB12" s="39"/>
      <c r="BC12" s="39"/>
      <c r="BD12" s="39"/>
      <c r="BE12" s="39"/>
      <c r="BF12" s="39"/>
      <c r="BG12" s="39"/>
      <c r="BH12" s="39"/>
      <c r="BI12" s="39"/>
      <c r="BJ12" s="39"/>
      <c r="BK12" s="39"/>
      <c r="BL12" s="39"/>
      <c r="BM12" s="39"/>
      <c r="BN12" s="39"/>
      <c r="BO12" s="39"/>
      <c r="BP12" s="39"/>
    </row>
    <row r="13" spans="1:83" x14ac:dyDescent="0.25">
      <c r="A13" s="122" t="s">
        <v>7</v>
      </c>
      <c r="B13" s="123"/>
      <c r="C13" s="124"/>
      <c r="D13" s="124"/>
      <c r="E13" s="124"/>
      <c r="F13" s="124"/>
      <c r="G13" s="124"/>
      <c r="H13" s="124"/>
      <c r="L13" s="24"/>
      <c r="M13" s="5"/>
      <c r="N13" s="5"/>
      <c r="O13" s="5"/>
      <c r="P13" s="5"/>
      <c r="Q13" s="5"/>
    </row>
    <row r="14" spans="1:83" ht="15.75" thickBot="1" x14ac:dyDescent="0.3">
      <c r="AC14" s="52"/>
      <c r="AD14" s="52"/>
      <c r="AE14" s="52"/>
      <c r="AF14" s="52"/>
      <c r="AG14" s="52"/>
      <c r="AH14" s="79"/>
      <c r="AI14" s="52"/>
      <c r="AJ14" s="52"/>
      <c r="AK14" s="52"/>
    </row>
    <row r="15" spans="1:83" ht="15.75" thickBot="1" x14ac:dyDescent="0.3">
      <c r="D15" s="115" t="s">
        <v>27</v>
      </c>
      <c r="E15" s="115"/>
      <c r="F15" s="98">
        <v>44</v>
      </c>
    </row>
    <row r="16" spans="1:83" ht="15.75" thickBot="1" x14ac:dyDescent="0.3"/>
    <row r="17" spans="1:71" ht="30.75" thickBot="1" x14ac:dyDescent="0.3">
      <c r="A17" s="3" t="s">
        <v>9</v>
      </c>
      <c r="B17" s="3" t="s">
        <v>10</v>
      </c>
      <c r="C17" s="3" t="s">
        <v>11</v>
      </c>
      <c r="D17" s="3" t="s">
        <v>12</v>
      </c>
      <c r="E17" s="61" t="s">
        <v>13</v>
      </c>
      <c r="F17" s="64" t="s">
        <v>56</v>
      </c>
      <c r="G17" s="80" t="s">
        <v>14</v>
      </c>
      <c r="H17" s="81" t="s">
        <v>15</v>
      </c>
      <c r="I17" s="81" t="s">
        <v>16</v>
      </c>
      <c r="J17" s="81" t="s">
        <v>17</v>
      </c>
      <c r="K17" s="81" t="s">
        <v>18</v>
      </c>
      <c r="L17" s="82" t="s">
        <v>19</v>
      </c>
      <c r="M17" s="81" t="s">
        <v>20</v>
      </c>
      <c r="N17" s="81" t="s">
        <v>21</v>
      </c>
      <c r="O17" s="81" t="s">
        <v>22</v>
      </c>
      <c r="P17" s="81" t="s">
        <v>23</v>
      </c>
      <c r="Q17" s="81" t="s">
        <v>24</v>
      </c>
      <c r="R17" s="81" t="s">
        <v>25</v>
      </c>
      <c r="S17" s="83" t="s">
        <v>26</v>
      </c>
      <c r="T17" s="83" t="s">
        <v>60</v>
      </c>
      <c r="U17" s="83" t="s">
        <v>61</v>
      </c>
      <c r="V17" s="69" t="s">
        <v>48</v>
      </c>
      <c r="W17" s="70" t="s">
        <v>49</v>
      </c>
      <c r="X17" s="71" t="s">
        <v>50</v>
      </c>
      <c r="Y17" s="23"/>
      <c r="Z17" s="23"/>
      <c r="AA17" s="23"/>
    </row>
    <row r="18" spans="1:71" ht="15.75" x14ac:dyDescent="0.25">
      <c r="A18" s="4">
        <v>1</v>
      </c>
      <c r="B18" s="107" t="s">
        <v>66</v>
      </c>
      <c r="C18" s="108" t="s">
        <v>66</v>
      </c>
      <c r="D18" s="109" t="s">
        <v>66</v>
      </c>
      <c r="E18" s="62"/>
      <c r="F18" s="94" t="s">
        <v>58</v>
      </c>
      <c r="G18" s="84" t="s">
        <v>8</v>
      </c>
      <c r="H18" s="85" t="s">
        <v>28</v>
      </c>
      <c r="I18" s="85" t="s">
        <v>64</v>
      </c>
      <c r="J18" s="85" t="s">
        <v>45</v>
      </c>
      <c r="K18" s="85" t="s">
        <v>28</v>
      </c>
      <c r="L18" s="86" t="s">
        <v>45</v>
      </c>
      <c r="M18" s="85" t="s">
        <v>45</v>
      </c>
      <c r="N18" s="85" t="s">
        <v>28</v>
      </c>
      <c r="O18" s="85" t="s">
        <v>8</v>
      </c>
      <c r="P18" s="85" t="s">
        <v>45</v>
      </c>
      <c r="Q18" s="85" t="s">
        <v>8</v>
      </c>
      <c r="R18" s="85" t="s">
        <v>64</v>
      </c>
      <c r="S18" s="85" t="s">
        <v>28</v>
      </c>
      <c r="T18" s="85" t="s">
        <v>64</v>
      </c>
      <c r="U18" s="85" t="s">
        <v>28</v>
      </c>
      <c r="V18" s="44">
        <f>SUM(AC18:AQ18)</f>
        <v>15</v>
      </c>
      <c r="W18" s="45">
        <f t="shared" ref="W18:W63" si="1">V18/B$71</f>
        <v>1</v>
      </c>
      <c r="X18" s="67">
        <f>IF(V18&gt;=B$72,0.5*V18-0.5,0.2222*V18+2)</f>
        <v>7</v>
      </c>
      <c r="Y18" s="5"/>
      <c r="Z18" s="5"/>
      <c r="AA18" s="5"/>
      <c r="AB18" s="22"/>
      <c r="AC18" s="21">
        <f t="shared" ref="AC18:AC63" si="2">IF(G18=AR$7,1,0)</f>
        <v>1</v>
      </c>
      <c r="AD18" s="21">
        <f t="shared" ref="AD18:AD63" si="3">IF(H18=AS$7,1,0)</f>
        <v>1</v>
      </c>
      <c r="AE18" s="21">
        <f t="shared" ref="AE18:AE63" si="4">IF(I18=AT$7,1,0)</f>
        <v>1</v>
      </c>
      <c r="AF18" s="21">
        <f t="shared" ref="AF18:AF63" si="5">IF(J18=AU$7,1,0)</f>
        <v>1</v>
      </c>
      <c r="AG18" s="21">
        <f t="shared" ref="AG18:AG63" si="6">IF(K18=AV$7,1,0)</f>
        <v>1</v>
      </c>
      <c r="AH18" s="21">
        <f t="shared" ref="AH18:AH63" si="7">IF(L18=AW$7,1,0)</f>
        <v>1</v>
      </c>
      <c r="AI18" s="21">
        <f t="shared" ref="AI18:AI63" si="8">IF(M18=AX$7,1,0)</f>
        <v>1</v>
      </c>
      <c r="AJ18" s="21">
        <f t="shared" ref="AJ18:AJ63" si="9">IF(N18=AY$7,1,0)</f>
        <v>1</v>
      </c>
      <c r="AK18" s="21">
        <f t="shared" ref="AK18:AK63" si="10">IF(O18=AZ$7,1,0)</f>
        <v>1</v>
      </c>
      <c r="AL18" s="21">
        <f t="shared" ref="AL18:AL63" si="11">IF(P18=BA$7,1,0)</f>
        <v>1</v>
      </c>
      <c r="AM18" s="21">
        <f t="shared" ref="AM18:AM63" si="12">IF(Q18=BB$7,1,0)</f>
        <v>1</v>
      </c>
      <c r="AN18" s="21">
        <f t="shared" ref="AN18:AN63" si="13">IF(R18=BC$7,1,0)</f>
        <v>1</v>
      </c>
      <c r="AO18" s="21">
        <f t="shared" ref="AO18:AO63" si="14">IF(S18=BD$7,1,0)</f>
        <v>1</v>
      </c>
      <c r="AP18" s="21">
        <f t="shared" ref="AP18:AP63" si="15">IF(T18=BE$7,1,0)</f>
        <v>1</v>
      </c>
      <c r="AQ18" s="21">
        <f t="shared" ref="AQ18:AQ63" si="16">IF(U18=BF$7,1,0)</f>
        <v>1</v>
      </c>
      <c r="BF18" s="21"/>
      <c r="BG18" s="21"/>
      <c r="BH18" s="21"/>
      <c r="BI18" s="21"/>
      <c r="BJ18" s="21"/>
      <c r="BK18" s="21"/>
      <c r="BL18" s="21"/>
      <c r="BM18" s="21"/>
      <c r="BN18" s="21"/>
      <c r="BO18" s="21"/>
      <c r="BP18" s="21"/>
      <c r="BR18" s="21"/>
      <c r="BS18" s="42"/>
    </row>
    <row r="19" spans="1:71" ht="15.75" x14ac:dyDescent="0.25">
      <c r="A19" s="4">
        <v>2</v>
      </c>
      <c r="B19" s="107" t="s">
        <v>67</v>
      </c>
      <c r="C19" s="108" t="s">
        <v>67</v>
      </c>
      <c r="D19" s="109" t="s">
        <v>67</v>
      </c>
      <c r="E19" s="62"/>
      <c r="F19" s="94"/>
      <c r="G19" s="84"/>
      <c r="H19" s="85"/>
      <c r="I19" s="85"/>
      <c r="J19" s="85"/>
      <c r="K19" s="85"/>
      <c r="L19" s="86"/>
      <c r="M19" s="85"/>
      <c r="N19" s="85"/>
      <c r="O19" s="85"/>
      <c r="P19" s="85"/>
      <c r="Q19" s="85"/>
      <c r="R19" s="85"/>
      <c r="S19" s="85"/>
      <c r="T19" s="85"/>
      <c r="U19" s="85"/>
      <c r="V19" s="44">
        <f t="shared" ref="V19:V63" si="17">SUM(AC19:AQ19)</f>
        <v>0</v>
      </c>
      <c r="W19" s="45">
        <f t="shared" si="1"/>
        <v>0</v>
      </c>
      <c r="X19" s="67">
        <f t="shared" ref="X19:X63" si="18">IF(V19&gt;=B$72,0.5*V19-0.5,0.2222*V19+2)</f>
        <v>2</v>
      </c>
      <c r="Y19" s="5"/>
      <c r="Z19" s="5"/>
      <c r="AA19" s="5"/>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si="14"/>
        <v>0</v>
      </c>
      <c r="AP19" s="21">
        <f t="shared" si="15"/>
        <v>0</v>
      </c>
      <c r="AQ19" s="21">
        <f t="shared" si="16"/>
        <v>0</v>
      </c>
      <c r="BF19" s="21"/>
      <c r="BG19" s="21"/>
      <c r="BH19" s="21"/>
      <c r="BI19" s="21"/>
      <c r="BJ19" s="21"/>
      <c r="BK19" s="21"/>
      <c r="BL19" s="21"/>
      <c r="BM19" s="21"/>
      <c r="BN19" s="21"/>
      <c r="BO19" s="21"/>
      <c r="BP19" s="21"/>
      <c r="BR19" s="21"/>
      <c r="BS19" s="42"/>
    </row>
    <row r="20" spans="1:71" ht="15.75" x14ac:dyDescent="0.25">
      <c r="A20" s="4">
        <v>3</v>
      </c>
      <c r="B20" s="107" t="s">
        <v>68</v>
      </c>
      <c r="C20" s="108" t="s">
        <v>68</v>
      </c>
      <c r="D20" s="109" t="s">
        <v>68</v>
      </c>
      <c r="E20" s="62"/>
      <c r="F20" s="94"/>
      <c r="G20" s="84"/>
      <c r="H20" s="85"/>
      <c r="I20" s="85"/>
      <c r="J20" s="85"/>
      <c r="K20" s="85"/>
      <c r="L20" s="86"/>
      <c r="M20" s="85"/>
      <c r="N20" s="85"/>
      <c r="O20" s="85"/>
      <c r="P20" s="85"/>
      <c r="Q20" s="85"/>
      <c r="R20" s="85"/>
      <c r="S20" s="85"/>
      <c r="T20" s="85"/>
      <c r="U20" s="85"/>
      <c r="V20" s="44">
        <f t="shared" si="17"/>
        <v>0</v>
      </c>
      <c r="W20" s="45">
        <f t="shared" si="1"/>
        <v>0</v>
      </c>
      <c r="X20" s="67">
        <f t="shared" si="18"/>
        <v>2</v>
      </c>
      <c r="Y20" s="5"/>
      <c r="Z20" s="5"/>
      <c r="AA20" s="5"/>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4"/>
        <v>0</v>
      </c>
      <c r="AP20" s="21">
        <f t="shared" si="15"/>
        <v>0</v>
      </c>
      <c r="AQ20" s="21">
        <f t="shared" si="16"/>
        <v>0</v>
      </c>
      <c r="BF20" s="21"/>
      <c r="BG20" s="21"/>
      <c r="BH20" s="21"/>
      <c r="BI20" s="21"/>
      <c r="BJ20" s="21"/>
      <c r="BK20" s="21"/>
      <c r="BL20" s="21"/>
      <c r="BM20" s="21"/>
      <c r="BN20" s="21"/>
      <c r="BO20" s="21"/>
      <c r="BP20" s="21"/>
      <c r="BR20" s="21"/>
      <c r="BS20" s="42"/>
    </row>
    <row r="21" spans="1:71" ht="15.75" x14ac:dyDescent="0.25">
      <c r="A21" s="4">
        <v>4</v>
      </c>
      <c r="B21" s="107" t="s">
        <v>69</v>
      </c>
      <c r="C21" s="108" t="s">
        <v>69</v>
      </c>
      <c r="D21" s="109" t="s">
        <v>69</v>
      </c>
      <c r="E21" s="62"/>
      <c r="F21" s="94"/>
      <c r="G21" s="84"/>
      <c r="H21" s="85"/>
      <c r="I21" s="85"/>
      <c r="J21" s="85"/>
      <c r="K21" s="85"/>
      <c r="L21" s="86"/>
      <c r="M21" s="85"/>
      <c r="N21" s="85"/>
      <c r="O21" s="85"/>
      <c r="P21" s="85"/>
      <c r="Q21" s="85"/>
      <c r="R21" s="85"/>
      <c r="S21" s="85"/>
      <c r="T21" s="85"/>
      <c r="U21" s="85"/>
      <c r="V21" s="44">
        <f t="shared" si="17"/>
        <v>0</v>
      </c>
      <c r="W21" s="45">
        <f t="shared" si="1"/>
        <v>0</v>
      </c>
      <c r="X21" s="67">
        <f t="shared" si="18"/>
        <v>2</v>
      </c>
      <c r="Y21" s="5"/>
      <c r="Z21" s="5"/>
      <c r="AA21" s="5"/>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4"/>
        <v>0</v>
      </c>
      <c r="AP21" s="21">
        <f t="shared" si="15"/>
        <v>0</v>
      </c>
      <c r="AQ21" s="21">
        <f t="shared" si="16"/>
        <v>0</v>
      </c>
      <c r="BF21" s="21"/>
      <c r="BG21" s="21"/>
      <c r="BH21" s="21"/>
      <c r="BI21" s="21"/>
      <c r="BJ21" s="21"/>
      <c r="BK21" s="21"/>
      <c r="BL21" s="21"/>
      <c r="BM21" s="21"/>
      <c r="BN21" s="21"/>
      <c r="BO21" s="21"/>
      <c r="BP21" s="21"/>
      <c r="BR21" s="21"/>
      <c r="BS21" s="42"/>
    </row>
    <row r="22" spans="1:71" ht="15.75" x14ac:dyDescent="0.25">
      <c r="A22" s="4">
        <v>5</v>
      </c>
      <c r="B22" s="107" t="s">
        <v>70</v>
      </c>
      <c r="C22" s="108" t="s">
        <v>70</v>
      </c>
      <c r="D22" s="109" t="s">
        <v>70</v>
      </c>
      <c r="E22" s="62"/>
      <c r="F22" s="94"/>
      <c r="G22" s="84"/>
      <c r="H22" s="85"/>
      <c r="I22" s="85"/>
      <c r="J22" s="85"/>
      <c r="K22" s="85"/>
      <c r="L22" s="86"/>
      <c r="M22" s="85"/>
      <c r="N22" s="85"/>
      <c r="O22" s="85"/>
      <c r="P22" s="85"/>
      <c r="Q22" s="85"/>
      <c r="R22" s="85"/>
      <c r="S22" s="85"/>
      <c r="T22" s="85"/>
      <c r="U22" s="85"/>
      <c r="V22" s="44">
        <f t="shared" si="17"/>
        <v>0</v>
      </c>
      <c r="W22" s="45">
        <f t="shared" si="1"/>
        <v>0</v>
      </c>
      <c r="X22" s="67">
        <f t="shared" si="18"/>
        <v>2</v>
      </c>
      <c r="Y22" s="5"/>
      <c r="Z22" s="5"/>
      <c r="AA22" s="5"/>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4"/>
        <v>0</v>
      </c>
      <c r="AP22" s="21">
        <f t="shared" si="15"/>
        <v>0</v>
      </c>
      <c r="AQ22" s="21">
        <f t="shared" si="16"/>
        <v>0</v>
      </c>
      <c r="BF22" s="21"/>
      <c r="BG22" s="21"/>
      <c r="BH22" s="21"/>
      <c r="BI22" s="21"/>
      <c r="BJ22" s="21"/>
      <c r="BK22" s="21"/>
      <c r="BL22" s="21"/>
      <c r="BM22" s="21"/>
      <c r="BN22" s="21"/>
      <c r="BO22" s="21"/>
      <c r="BP22" s="21"/>
      <c r="BR22" s="21"/>
      <c r="BS22" s="42"/>
    </row>
    <row r="23" spans="1:71" ht="15.75" x14ac:dyDescent="0.25">
      <c r="A23" s="4">
        <v>6</v>
      </c>
      <c r="B23" s="107" t="s">
        <v>71</v>
      </c>
      <c r="C23" s="108" t="s">
        <v>71</v>
      </c>
      <c r="D23" s="109" t="s">
        <v>71</v>
      </c>
      <c r="E23" s="62"/>
      <c r="F23" s="94"/>
      <c r="G23" s="84"/>
      <c r="H23" s="85"/>
      <c r="I23" s="85"/>
      <c r="J23" s="85"/>
      <c r="K23" s="85"/>
      <c r="L23" s="86"/>
      <c r="M23" s="85"/>
      <c r="N23" s="85"/>
      <c r="O23" s="85"/>
      <c r="P23" s="85"/>
      <c r="Q23" s="85"/>
      <c r="R23" s="85"/>
      <c r="S23" s="85"/>
      <c r="T23" s="85"/>
      <c r="U23" s="85"/>
      <c r="V23" s="44">
        <f t="shared" si="17"/>
        <v>0</v>
      </c>
      <c r="W23" s="45">
        <f t="shared" si="1"/>
        <v>0</v>
      </c>
      <c r="X23" s="67">
        <f t="shared" si="18"/>
        <v>2</v>
      </c>
      <c r="Y23" s="5"/>
      <c r="Z23" s="5"/>
      <c r="AA23" s="5"/>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4"/>
        <v>0</v>
      </c>
      <c r="AP23" s="21">
        <f t="shared" si="15"/>
        <v>0</v>
      </c>
      <c r="AQ23" s="21">
        <f t="shared" si="16"/>
        <v>0</v>
      </c>
      <c r="BF23" s="21"/>
      <c r="BG23" s="21"/>
      <c r="BH23" s="21"/>
      <c r="BI23" s="21"/>
      <c r="BJ23" s="21"/>
      <c r="BK23" s="21"/>
      <c r="BL23" s="21"/>
      <c r="BM23" s="21"/>
      <c r="BN23" s="21"/>
      <c r="BO23" s="21"/>
      <c r="BP23" s="21"/>
      <c r="BR23" s="21"/>
      <c r="BS23" s="42"/>
    </row>
    <row r="24" spans="1:71" ht="15.75" x14ac:dyDescent="0.25">
      <c r="A24" s="4">
        <v>7</v>
      </c>
      <c r="B24" s="107" t="s">
        <v>72</v>
      </c>
      <c r="C24" s="108" t="s">
        <v>72</v>
      </c>
      <c r="D24" s="109" t="s">
        <v>72</v>
      </c>
      <c r="E24" s="62"/>
      <c r="F24" s="94"/>
      <c r="G24" s="84"/>
      <c r="H24" s="85"/>
      <c r="I24" s="85"/>
      <c r="J24" s="85"/>
      <c r="K24" s="85"/>
      <c r="L24" s="86"/>
      <c r="M24" s="85"/>
      <c r="N24" s="85"/>
      <c r="O24" s="85"/>
      <c r="P24" s="85"/>
      <c r="Q24" s="85"/>
      <c r="R24" s="85"/>
      <c r="S24" s="85"/>
      <c r="T24" s="85"/>
      <c r="U24" s="85"/>
      <c r="V24" s="44">
        <f t="shared" si="17"/>
        <v>0</v>
      </c>
      <c r="W24" s="45">
        <f t="shared" si="1"/>
        <v>0</v>
      </c>
      <c r="X24" s="67">
        <f t="shared" si="18"/>
        <v>2</v>
      </c>
      <c r="Y24" s="5"/>
      <c r="Z24" s="5"/>
      <c r="AA24" s="5"/>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4"/>
        <v>0</v>
      </c>
      <c r="AP24" s="21">
        <f t="shared" si="15"/>
        <v>0</v>
      </c>
      <c r="AQ24" s="21">
        <f t="shared" si="16"/>
        <v>0</v>
      </c>
      <c r="BF24" s="21"/>
      <c r="BG24" s="21"/>
      <c r="BH24" s="21"/>
      <c r="BI24" s="21"/>
      <c r="BJ24" s="21"/>
      <c r="BK24" s="21"/>
      <c r="BL24" s="21"/>
      <c r="BM24" s="21"/>
      <c r="BN24" s="21"/>
      <c r="BO24" s="21"/>
      <c r="BP24" s="21"/>
      <c r="BR24" s="21"/>
      <c r="BS24" s="42"/>
    </row>
    <row r="25" spans="1:71" ht="15.75" x14ac:dyDescent="0.25">
      <c r="A25" s="4">
        <v>8</v>
      </c>
      <c r="B25" s="107" t="s">
        <v>73</v>
      </c>
      <c r="C25" s="108" t="s">
        <v>73</v>
      </c>
      <c r="D25" s="109" t="s">
        <v>73</v>
      </c>
      <c r="E25" s="62"/>
      <c r="F25" s="94"/>
      <c r="G25" s="84"/>
      <c r="H25" s="85"/>
      <c r="I25" s="85"/>
      <c r="J25" s="85"/>
      <c r="K25" s="85"/>
      <c r="L25" s="86"/>
      <c r="M25" s="85"/>
      <c r="N25" s="85"/>
      <c r="O25" s="85"/>
      <c r="P25" s="85"/>
      <c r="Q25" s="85"/>
      <c r="R25" s="85"/>
      <c r="S25" s="85"/>
      <c r="T25" s="85"/>
      <c r="U25" s="85"/>
      <c r="V25" s="44">
        <f t="shared" si="17"/>
        <v>0</v>
      </c>
      <c r="W25" s="45">
        <f t="shared" si="1"/>
        <v>0</v>
      </c>
      <c r="X25" s="67">
        <f t="shared" si="18"/>
        <v>2</v>
      </c>
      <c r="Y25" s="5"/>
      <c r="Z25" s="5"/>
      <c r="AA25" s="5"/>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4"/>
        <v>0</v>
      </c>
      <c r="AP25" s="21">
        <f t="shared" si="15"/>
        <v>0</v>
      </c>
      <c r="AQ25" s="21">
        <f t="shared" si="16"/>
        <v>0</v>
      </c>
      <c r="BF25" s="21"/>
      <c r="BG25" s="21"/>
      <c r="BH25" s="21"/>
      <c r="BI25" s="21"/>
      <c r="BJ25" s="21"/>
      <c r="BK25" s="21"/>
      <c r="BL25" s="21"/>
      <c r="BM25" s="21"/>
      <c r="BN25" s="21"/>
      <c r="BO25" s="21"/>
      <c r="BP25" s="21"/>
      <c r="BR25" s="21"/>
      <c r="BS25" s="42"/>
    </row>
    <row r="26" spans="1:71" ht="15.75" x14ac:dyDescent="0.25">
      <c r="A26" s="4">
        <v>9</v>
      </c>
      <c r="B26" s="107" t="s">
        <v>74</v>
      </c>
      <c r="C26" s="108" t="s">
        <v>74</v>
      </c>
      <c r="D26" s="109" t="s">
        <v>74</v>
      </c>
      <c r="E26" s="62"/>
      <c r="F26" s="95"/>
      <c r="G26" s="84"/>
      <c r="H26" s="85"/>
      <c r="I26" s="85"/>
      <c r="J26" s="85"/>
      <c r="K26" s="85"/>
      <c r="L26" s="86"/>
      <c r="M26" s="85"/>
      <c r="N26" s="85"/>
      <c r="O26" s="85"/>
      <c r="P26" s="85"/>
      <c r="Q26" s="85"/>
      <c r="R26" s="85"/>
      <c r="S26" s="85"/>
      <c r="T26" s="85"/>
      <c r="U26" s="85"/>
      <c r="V26" s="44">
        <f t="shared" si="17"/>
        <v>0</v>
      </c>
      <c r="W26" s="45">
        <f t="shared" si="1"/>
        <v>0</v>
      </c>
      <c r="X26" s="67">
        <f t="shared" si="18"/>
        <v>2</v>
      </c>
      <c r="Y26" s="5"/>
      <c r="Z26" s="5"/>
      <c r="AA26" s="5"/>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4"/>
        <v>0</v>
      </c>
      <c r="AP26" s="21">
        <f t="shared" si="15"/>
        <v>0</v>
      </c>
      <c r="AQ26" s="21">
        <f t="shared" si="16"/>
        <v>0</v>
      </c>
      <c r="BF26" s="21"/>
      <c r="BG26" s="21"/>
      <c r="BH26" s="21"/>
      <c r="BI26" s="21"/>
      <c r="BJ26" s="21"/>
      <c r="BK26" s="21"/>
      <c r="BL26" s="21"/>
      <c r="BM26" s="21"/>
      <c r="BN26" s="21"/>
      <c r="BO26" s="21"/>
      <c r="BP26" s="21"/>
      <c r="BR26" s="21"/>
      <c r="BS26" s="42"/>
    </row>
    <row r="27" spans="1:71" ht="15.75" x14ac:dyDescent="0.25">
      <c r="A27" s="4">
        <v>10</v>
      </c>
      <c r="B27" s="107" t="s">
        <v>75</v>
      </c>
      <c r="C27" s="108" t="s">
        <v>75</v>
      </c>
      <c r="D27" s="109" t="s">
        <v>75</v>
      </c>
      <c r="E27" s="62"/>
      <c r="F27" s="94"/>
      <c r="G27" s="84"/>
      <c r="H27" s="85"/>
      <c r="I27" s="85"/>
      <c r="J27" s="85"/>
      <c r="K27" s="85"/>
      <c r="L27" s="86"/>
      <c r="M27" s="85"/>
      <c r="N27" s="85"/>
      <c r="O27" s="85"/>
      <c r="P27" s="85"/>
      <c r="Q27" s="85"/>
      <c r="R27" s="85"/>
      <c r="S27" s="85"/>
      <c r="T27" s="85"/>
      <c r="U27" s="85"/>
      <c r="V27" s="44">
        <f t="shared" si="17"/>
        <v>0</v>
      </c>
      <c r="W27" s="45">
        <f t="shared" si="1"/>
        <v>0</v>
      </c>
      <c r="X27" s="67">
        <f t="shared" si="18"/>
        <v>2</v>
      </c>
      <c r="Y27" s="5"/>
      <c r="Z27" s="5"/>
      <c r="AA27" s="5"/>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4"/>
        <v>0</v>
      </c>
      <c r="AP27" s="21">
        <f t="shared" si="15"/>
        <v>0</v>
      </c>
      <c r="AQ27" s="21">
        <f t="shared" si="16"/>
        <v>0</v>
      </c>
      <c r="BF27" s="21"/>
      <c r="BG27" s="21"/>
      <c r="BH27" s="21"/>
      <c r="BI27" s="21"/>
      <c r="BJ27" s="21"/>
      <c r="BK27" s="21"/>
      <c r="BL27" s="21"/>
      <c r="BM27" s="21"/>
      <c r="BN27" s="21"/>
      <c r="BO27" s="21"/>
      <c r="BP27" s="21"/>
      <c r="BR27" s="21"/>
      <c r="BS27" s="42"/>
    </row>
    <row r="28" spans="1:71" ht="15.75" x14ac:dyDescent="0.25">
      <c r="A28" s="4">
        <v>11</v>
      </c>
      <c r="B28" s="107" t="s">
        <v>76</v>
      </c>
      <c r="C28" s="108" t="s">
        <v>76</v>
      </c>
      <c r="D28" s="109" t="s">
        <v>76</v>
      </c>
      <c r="E28" s="62"/>
      <c r="F28" s="94"/>
      <c r="G28" s="84"/>
      <c r="H28" s="85"/>
      <c r="I28" s="85"/>
      <c r="J28" s="85"/>
      <c r="K28" s="85"/>
      <c r="L28" s="86"/>
      <c r="M28" s="85"/>
      <c r="N28" s="85"/>
      <c r="O28" s="85"/>
      <c r="P28" s="85"/>
      <c r="Q28" s="85"/>
      <c r="R28" s="85"/>
      <c r="S28" s="85"/>
      <c r="T28" s="85"/>
      <c r="U28" s="85"/>
      <c r="V28" s="44">
        <f t="shared" si="17"/>
        <v>0</v>
      </c>
      <c r="W28" s="45">
        <f t="shared" si="1"/>
        <v>0</v>
      </c>
      <c r="X28" s="67">
        <f t="shared" si="18"/>
        <v>2</v>
      </c>
      <c r="Y28" s="5"/>
      <c r="Z28" s="5"/>
      <c r="AA28" s="5"/>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4"/>
        <v>0</v>
      </c>
      <c r="AP28" s="21">
        <f t="shared" si="15"/>
        <v>0</v>
      </c>
      <c r="AQ28" s="21">
        <f t="shared" si="16"/>
        <v>0</v>
      </c>
      <c r="BF28" s="21"/>
      <c r="BG28" s="21"/>
      <c r="BH28" s="21"/>
      <c r="BI28" s="21"/>
      <c r="BJ28" s="21"/>
      <c r="BK28" s="21"/>
      <c r="BL28" s="21"/>
      <c r="BM28" s="21"/>
      <c r="BN28" s="21"/>
      <c r="BO28" s="21"/>
      <c r="BP28" s="21"/>
      <c r="BR28" s="21"/>
      <c r="BS28" s="42"/>
    </row>
    <row r="29" spans="1:71" ht="15.75" x14ac:dyDescent="0.25">
      <c r="A29" s="4">
        <v>12</v>
      </c>
      <c r="B29" s="107" t="s">
        <v>77</v>
      </c>
      <c r="C29" s="108" t="s">
        <v>77</v>
      </c>
      <c r="D29" s="109" t="s">
        <v>77</v>
      </c>
      <c r="E29" s="62"/>
      <c r="F29" s="94"/>
      <c r="G29" s="84"/>
      <c r="H29" s="85"/>
      <c r="I29" s="85"/>
      <c r="J29" s="85"/>
      <c r="K29" s="85"/>
      <c r="L29" s="86"/>
      <c r="M29" s="85"/>
      <c r="N29" s="85"/>
      <c r="O29" s="85"/>
      <c r="P29" s="85"/>
      <c r="Q29" s="85"/>
      <c r="R29" s="85"/>
      <c r="S29" s="85"/>
      <c r="T29" s="85"/>
      <c r="U29" s="85"/>
      <c r="V29" s="44">
        <f t="shared" si="17"/>
        <v>0</v>
      </c>
      <c r="W29" s="45">
        <f t="shared" si="1"/>
        <v>0</v>
      </c>
      <c r="X29" s="67">
        <f t="shared" si="18"/>
        <v>2</v>
      </c>
      <c r="Y29" s="5"/>
      <c r="Z29" s="5"/>
      <c r="AA29" s="5"/>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4"/>
        <v>0</v>
      </c>
      <c r="AP29" s="21">
        <f t="shared" si="15"/>
        <v>0</v>
      </c>
      <c r="AQ29" s="21">
        <f t="shared" si="16"/>
        <v>0</v>
      </c>
      <c r="BF29" s="21"/>
      <c r="BG29" s="21"/>
      <c r="BH29" s="21"/>
      <c r="BI29" s="21"/>
      <c r="BJ29" s="21"/>
      <c r="BK29" s="21"/>
      <c r="BL29" s="21"/>
      <c r="BM29" s="21"/>
      <c r="BN29" s="21"/>
      <c r="BO29" s="21"/>
      <c r="BP29" s="21"/>
      <c r="BR29" s="21"/>
      <c r="BS29" s="42"/>
    </row>
    <row r="30" spans="1:71" ht="15.75" x14ac:dyDescent="0.25">
      <c r="A30" s="4">
        <v>13</v>
      </c>
      <c r="B30" s="107" t="s">
        <v>78</v>
      </c>
      <c r="C30" s="108" t="s">
        <v>78</v>
      </c>
      <c r="D30" s="109" t="s">
        <v>78</v>
      </c>
      <c r="E30" s="62"/>
      <c r="F30" s="94"/>
      <c r="G30" s="84"/>
      <c r="H30" s="85"/>
      <c r="I30" s="85"/>
      <c r="J30" s="85"/>
      <c r="K30" s="85"/>
      <c r="L30" s="86"/>
      <c r="M30" s="85"/>
      <c r="N30" s="85"/>
      <c r="O30" s="85"/>
      <c r="P30" s="85"/>
      <c r="Q30" s="85"/>
      <c r="R30" s="85"/>
      <c r="S30" s="85"/>
      <c r="T30" s="85"/>
      <c r="U30" s="85"/>
      <c r="V30" s="44">
        <f t="shared" si="17"/>
        <v>0</v>
      </c>
      <c r="W30" s="45">
        <f t="shared" si="1"/>
        <v>0</v>
      </c>
      <c r="X30" s="67">
        <f t="shared" si="18"/>
        <v>2</v>
      </c>
      <c r="Y30" s="5"/>
      <c r="Z30" s="5"/>
      <c r="AA30" s="5"/>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4"/>
        <v>0</v>
      </c>
      <c r="AP30" s="21">
        <f t="shared" si="15"/>
        <v>0</v>
      </c>
      <c r="AQ30" s="21">
        <f t="shared" si="16"/>
        <v>0</v>
      </c>
      <c r="BF30" s="21"/>
      <c r="BG30" s="21"/>
      <c r="BH30" s="21"/>
      <c r="BI30" s="21"/>
      <c r="BJ30" s="21"/>
      <c r="BK30" s="21"/>
      <c r="BL30" s="21"/>
      <c r="BM30" s="21"/>
      <c r="BN30" s="21"/>
      <c r="BO30" s="21"/>
      <c r="BP30" s="21"/>
      <c r="BR30" s="21"/>
      <c r="BS30" s="42"/>
    </row>
    <row r="31" spans="1:71" ht="15.75" x14ac:dyDescent="0.25">
      <c r="A31" s="4">
        <v>14</v>
      </c>
      <c r="B31" s="107" t="s">
        <v>79</v>
      </c>
      <c r="C31" s="108" t="s">
        <v>79</v>
      </c>
      <c r="D31" s="109" t="s">
        <v>79</v>
      </c>
      <c r="E31" s="62"/>
      <c r="F31" s="94"/>
      <c r="G31" s="84"/>
      <c r="H31" s="85"/>
      <c r="I31" s="85"/>
      <c r="J31" s="85"/>
      <c r="K31" s="85"/>
      <c r="L31" s="86"/>
      <c r="M31" s="85"/>
      <c r="N31" s="85"/>
      <c r="O31" s="85"/>
      <c r="P31" s="85"/>
      <c r="Q31" s="85"/>
      <c r="R31" s="85"/>
      <c r="S31" s="85"/>
      <c r="T31" s="85"/>
      <c r="U31" s="85"/>
      <c r="V31" s="44">
        <f t="shared" si="17"/>
        <v>0</v>
      </c>
      <c r="W31" s="45">
        <f t="shared" si="1"/>
        <v>0</v>
      </c>
      <c r="X31" s="67">
        <f t="shared" si="18"/>
        <v>2</v>
      </c>
      <c r="Y31" s="5"/>
      <c r="Z31" s="5"/>
      <c r="AA31" s="5"/>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4"/>
        <v>0</v>
      </c>
      <c r="AP31" s="21">
        <f t="shared" si="15"/>
        <v>0</v>
      </c>
      <c r="AQ31" s="21">
        <f t="shared" si="16"/>
        <v>0</v>
      </c>
      <c r="BF31" s="21"/>
      <c r="BG31" s="21"/>
      <c r="BH31" s="21"/>
      <c r="BI31" s="21"/>
      <c r="BJ31" s="21"/>
      <c r="BK31" s="21"/>
      <c r="BL31" s="21"/>
      <c r="BM31" s="21"/>
      <c r="BN31" s="21"/>
      <c r="BO31" s="21"/>
      <c r="BP31" s="21"/>
      <c r="BR31" s="21"/>
      <c r="BS31" s="42"/>
    </row>
    <row r="32" spans="1:71" ht="15.75" x14ac:dyDescent="0.25">
      <c r="A32" s="4">
        <v>15</v>
      </c>
      <c r="B32" s="107" t="s">
        <v>80</v>
      </c>
      <c r="C32" s="108" t="s">
        <v>80</v>
      </c>
      <c r="D32" s="109" t="s">
        <v>80</v>
      </c>
      <c r="E32" s="62"/>
      <c r="F32" s="94"/>
      <c r="G32" s="84"/>
      <c r="H32" s="85"/>
      <c r="I32" s="85"/>
      <c r="J32" s="85"/>
      <c r="K32" s="85"/>
      <c r="L32" s="86"/>
      <c r="M32" s="85"/>
      <c r="N32" s="85"/>
      <c r="O32" s="85"/>
      <c r="P32" s="85"/>
      <c r="Q32" s="85"/>
      <c r="R32" s="85"/>
      <c r="S32" s="85"/>
      <c r="T32" s="85"/>
      <c r="U32" s="85"/>
      <c r="V32" s="44">
        <f t="shared" si="17"/>
        <v>0</v>
      </c>
      <c r="W32" s="45">
        <f t="shared" si="1"/>
        <v>0</v>
      </c>
      <c r="X32" s="67">
        <f t="shared" si="18"/>
        <v>2</v>
      </c>
      <c r="Y32" s="5"/>
      <c r="Z32" s="5"/>
      <c r="AA32" s="5"/>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4"/>
        <v>0</v>
      </c>
      <c r="AP32" s="21">
        <f t="shared" si="15"/>
        <v>0</v>
      </c>
      <c r="AQ32" s="21">
        <f t="shared" si="16"/>
        <v>0</v>
      </c>
      <c r="BF32" s="21"/>
      <c r="BG32" s="21"/>
      <c r="BH32" s="21"/>
      <c r="BI32" s="21"/>
      <c r="BJ32" s="21"/>
      <c r="BK32" s="21"/>
      <c r="BL32" s="21"/>
      <c r="BM32" s="21"/>
      <c r="BN32" s="21"/>
      <c r="BO32" s="21"/>
      <c r="BP32" s="21"/>
      <c r="BR32" s="21"/>
      <c r="BS32" s="42"/>
    </row>
    <row r="33" spans="1:71" ht="15.75" x14ac:dyDescent="0.25">
      <c r="A33" s="4">
        <v>16</v>
      </c>
      <c r="B33" s="107" t="s">
        <v>81</v>
      </c>
      <c r="C33" s="108" t="s">
        <v>81</v>
      </c>
      <c r="D33" s="109" t="s">
        <v>81</v>
      </c>
      <c r="E33" s="62"/>
      <c r="F33" s="94"/>
      <c r="G33" s="84"/>
      <c r="H33" s="85"/>
      <c r="I33" s="85"/>
      <c r="J33" s="85"/>
      <c r="K33" s="85"/>
      <c r="L33" s="86"/>
      <c r="M33" s="85"/>
      <c r="N33" s="85"/>
      <c r="O33" s="85"/>
      <c r="P33" s="85"/>
      <c r="Q33" s="85"/>
      <c r="R33" s="85"/>
      <c r="S33" s="85"/>
      <c r="T33" s="85"/>
      <c r="U33" s="85"/>
      <c r="V33" s="44">
        <f t="shared" si="17"/>
        <v>0</v>
      </c>
      <c r="W33" s="45">
        <f t="shared" si="1"/>
        <v>0</v>
      </c>
      <c r="X33" s="67">
        <f t="shared" si="18"/>
        <v>2</v>
      </c>
      <c r="Y33" s="5"/>
      <c r="Z33" s="5"/>
      <c r="AA33" s="5"/>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4"/>
        <v>0</v>
      </c>
      <c r="AP33" s="21">
        <f t="shared" si="15"/>
        <v>0</v>
      </c>
      <c r="AQ33" s="21">
        <f t="shared" si="16"/>
        <v>0</v>
      </c>
      <c r="BF33" s="21"/>
      <c r="BG33" s="21"/>
      <c r="BH33" s="21"/>
      <c r="BI33" s="21"/>
      <c r="BJ33" s="21"/>
      <c r="BK33" s="21"/>
      <c r="BL33" s="21"/>
      <c r="BM33" s="21"/>
      <c r="BN33" s="21"/>
      <c r="BO33" s="21"/>
      <c r="BP33" s="21"/>
      <c r="BR33" s="21"/>
      <c r="BS33" s="42"/>
    </row>
    <row r="34" spans="1:71" ht="15.75" x14ac:dyDescent="0.25">
      <c r="A34" s="4">
        <v>17</v>
      </c>
      <c r="B34" s="107" t="s">
        <v>82</v>
      </c>
      <c r="C34" s="108" t="s">
        <v>82</v>
      </c>
      <c r="D34" s="109" t="s">
        <v>82</v>
      </c>
      <c r="E34" s="62"/>
      <c r="F34" s="94"/>
      <c r="G34" s="84"/>
      <c r="H34" s="85"/>
      <c r="I34" s="85"/>
      <c r="J34" s="85"/>
      <c r="K34" s="85"/>
      <c r="L34" s="86"/>
      <c r="M34" s="85"/>
      <c r="N34" s="85"/>
      <c r="O34" s="85"/>
      <c r="P34" s="85"/>
      <c r="Q34" s="85"/>
      <c r="R34" s="85"/>
      <c r="S34" s="85"/>
      <c r="T34" s="85"/>
      <c r="U34" s="85"/>
      <c r="V34" s="44">
        <f t="shared" si="17"/>
        <v>0</v>
      </c>
      <c r="W34" s="45">
        <f t="shared" si="1"/>
        <v>0</v>
      </c>
      <c r="X34" s="67">
        <f t="shared" si="18"/>
        <v>2</v>
      </c>
      <c r="Y34" s="5"/>
      <c r="Z34" s="5"/>
      <c r="AA34" s="5"/>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4"/>
        <v>0</v>
      </c>
      <c r="AP34" s="21">
        <f t="shared" si="15"/>
        <v>0</v>
      </c>
      <c r="AQ34" s="21">
        <f t="shared" si="16"/>
        <v>0</v>
      </c>
      <c r="BF34" s="21"/>
      <c r="BG34" s="21"/>
      <c r="BH34" s="21"/>
      <c r="BI34" s="21"/>
      <c r="BJ34" s="21"/>
      <c r="BK34" s="21"/>
      <c r="BL34" s="21"/>
      <c r="BM34" s="21"/>
      <c r="BN34" s="21"/>
      <c r="BO34" s="21"/>
      <c r="BP34" s="21"/>
      <c r="BR34" s="21"/>
      <c r="BS34" s="42"/>
    </row>
    <row r="35" spans="1:71" ht="15.75" x14ac:dyDescent="0.25">
      <c r="A35" s="4">
        <v>18</v>
      </c>
      <c r="B35" s="107" t="s">
        <v>83</v>
      </c>
      <c r="C35" s="108" t="s">
        <v>83</v>
      </c>
      <c r="D35" s="109" t="s">
        <v>83</v>
      </c>
      <c r="E35" s="62"/>
      <c r="F35" s="94"/>
      <c r="G35" s="87"/>
      <c r="H35" s="88"/>
      <c r="I35" s="88"/>
      <c r="J35" s="88"/>
      <c r="K35" s="88"/>
      <c r="L35" s="89"/>
      <c r="M35" s="88"/>
      <c r="N35" s="88"/>
      <c r="O35" s="88"/>
      <c r="P35" s="88"/>
      <c r="Q35" s="88"/>
      <c r="R35" s="88"/>
      <c r="S35" s="88"/>
      <c r="T35" s="88"/>
      <c r="U35" s="88"/>
      <c r="V35" s="44">
        <f t="shared" si="17"/>
        <v>0</v>
      </c>
      <c r="W35" s="45">
        <f t="shared" si="1"/>
        <v>0</v>
      </c>
      <c r="X35" s="67">
        <f t="shared" si="18"/>
        <v>2</v>
      </c>
      <c r="Y35" s="5"/>
      <c r="Z35" s="5"/>
      <c r="AA35" s="5"/>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4"/>
        <v>0</v>
      </c>
      <c r="AP35" s="21">
        <f t="shared" si="15"/>
        <v>0</v>
      </c>
      <c r="AQ35" s="21">
        <f t="shared" si="16"/>
        <v>0</v>
      </c>
      <c r="BF35" s="21"/>
      <c r="BG35" s="21"/>
      <c r="BH35" s="21"/>
      <c r="BI35" s="21"/>
      <c r="BJ35" s="21"/>
      <c r="BK35" s="21"/>
      <c r="BL35" s="21"/>
      <c r="BM35" s="21"/>
      <c r="BN35" s="21"/>
      <c r="BO35" s="21"/>
      <c r="BP35" s="21"/>
      <c r="BR35" s="21"/>
      <c r="BS35" s="42"/>
    </row>
    <row r="36" spans="1:71" ht="15.75" x14ac:dyDescent="0.25">
      <c r="A36" s="4">
        <v>19</v>
      </c>
      <c r="B36" s="107" t="s">
        <v>84</v>
      </c>
      <c r="C36" s="108" t="s">
        <v>84</v>
      </c>
      <c r="D36" s="109" t="s">
        <v>84</v>
      </c>
      <c r="E36" s="62"/>
      <c r="F36" s="94"/>
      <c r="G36" s="87"/>
      <c r="H36" s="88"/>
      <c r="I36" s="88"/>
      <c r="J36" s="88"/>
      <c r="K36" s="88"/>
      <c r="L36" s="89"/>
      <c r="M36" s="88"/>
      <c r="N36" s="88"/>
      <c r="O36" s="88"/>
      <c r="P36" s="88"/>
      <c r="Q36" s="88"/>
      <c r="R36" s="88"/>
      <c r="S36" s="88"/>
      <c r="T36" s="88"/>
      <c r="U36" s="88"/>
      <c r="V36" s="44">
        <f t="shared" si="17"/>
        <v>0</v>
      </c>
      <c r="W36" s="45">
        <f t="shared" si="1"/>
        <v>0</v>
      </c>
      <c r="X36" s="67">
        <f t="shared" si="18"/>
        <v>2</v>
      </c>
      <c r="Y36" s="5"/>
      <c r="Z36" s="5"/>
      <c r="AA36" s="5"/>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4"/>
        <v>0</v>
      </c>
      <c r="AP36" s="21">
        <f t="shared" si="15"/>
        <v>0</v>
      </c>
      <c r="AQ36" s="21">
        <f t="shared" si="16"/>
        <v>0</v>
      </c>
      <c r="BF36" s="21"/>
      <c r="BG36" s="21"/>
      <c r="BH36" s="21"/>
      <c r="BI36" s="21"/>
      <c r="BJ36" s="21"/>
      <c r="BK36" s="21"/>
      <c r="BL36" s="21"/>
      <c r="BM36" s="21"/>
      <c r="BN36" s="21"/>
      <c r="BO36" s="21"/>
      <c r="BP36" s="21"/>
      <c r="BR36" s="21"/>
      <c r="BS36" s="42"/>
    </row>
    <row r="37" spans="1:71" ht="15.75" x14ac:dyDescent="0.25">
      <c r="A37" s="4">
        <v>20</v>
      </c>
      <c r="B37" s="107" t="s">
        <v>85</v>
      </c>
      <c r="C37" s="108" t="s">
        <v>85</v>
      </c>
      <c r="D37" s="109" t="s">
        <v>85</v>
      </c>
      <c r="E37" s="62"/>
      <c r="F37" s="94"/>
      <c r="G37" s="87"/>
      <c r="H37" s="88"/>
      <c r="I37" s="88"/>
      <c r="J37" s="88"/>
      <c r="K37" s="88"/>
      <c r="L37" s="89"/>
      <c r="M37" s="88"/>
      <c r="N37" s="88"/>
      <c r="O37" s="88"/>
      <c r="P37" s="88"/>
      <c r="Q37" s="88"/>
      <c r="R37" s="88"/>
      <c r="S37" s="88"/>
      <c r="T37" s="88"/>
      <c r="U37" s="88"/>
      <c r="V37" s="44">
        <f t="shared" si="17"/>
        <v>0</v>
      </c>
      <c r="W37" s="45">
        <f t="shared" si="1"/>
        <v>0</v>
      </c>
      <c r="X37" s="67">
        <f t="shared" si="18"/>
        <v>2</v>
      </c>
      <c r="Y37" s="5"/>
      <c r="Z37" s="5"/>
      <c r="AA37" s="5"/>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4"/>
        <v>0</v>
      </c>
      <c r="AP37" s="21">
        <f t="shared" si="15"/>
        <v>0</v>
      </c>
      <c r="AQ37" s="21">
        <f t="shared" si="16"/>
        <v>0</v>
      </c>
      <c r="BF37" s="21"/>
      <c r="BG37" s="21"/>
      <c r="BH37" s="21"/>
      <c r="BI37" s="21"/>
      <c r="BJ37" s="21"/>
      <c r="BK37" s="21"/>
      <c r="BL37" s="21"/>
      <c r="BM37" s="21"/>
      <c r="BN37" s="21"/>
      <c r="BO37" s="21"/>
      <c r="BP37" s="21"/>
      <c r="BR37" s="21"/>
      <c r="BS37" s="42"/>
    </row>
    <row r="38" spans="1:71" ht="15.75" x14ac:dyDescent="0.25">
      <c r="A38" s="4">
        <v>21</v>
      </c>
      <c r="B38" s="107" t="s">
        <v>86</v>
      </c>
      <c r="C38" s="108" t="s">
        <v>86</v>
      </c>
      <c r="D38" s="109" t="s">
        <v>86</v>
      </c>
      <c r="E38" s="62"/>
      <c r="F38" s="94"/>
      <c r="G38" s="87"/>
      <c r="H38" s="88"/>
      <c r="I38" s="88"/>
      <c r="J38" s="88"/>
      <c r="K38" s="88"/>
      <c r="L38" s="89"/>
      <c r="M38" s="88"/>
      <c r="N38" s="88"/>
      <c r="O38" s="88"/>
      <c r="P38" s="88"/>
      <c r="Q38" s="88"/>
      <c r="R38" s="88"/>
      <c r="S38" s="88"/>
      <c r="T38" s="88"/>
      <c r="U38" s="88"/>
      <c r="V38" s="44">
        <f t="shared" si="17"/>
        <v>0</v>
      </c>
      <c r="W38" s="45">
        <f t="shared" si="1"/>
        <v>0</v>
      </c>
      <c r="X38" s="67">
        <f t="shared" si="18"/>
        <v>2</v>
      </c>
      <c r="Y38" s="5"/>
      <c r="Z38" s="5"/>
      <c r="AA38" s="5"/>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4"/>
        <v>0</v>
      </c>
      <c r="AP38" s="21">
        <f t="shared" si="15"/>
        <v>0</v>
      </c>
      <c r="AQ38" s="21">
        <f t="shared" si="16"/>
        <v>0</v>
      </c>
      <c r="BF38" s="21"/>
      <c r="BG38" s="21"/>
      <c r="BH38" s="21"/>
      <c r="BI38" s="21"/>
      <c r="BJ38" s="21"/>
      <c r="BK38" s="21"/>
      <c r="BL38" s="21"/>
      <c r="BM38" s="21"/>
      <c r="BN38" s="21"/>
      <c r="BO38" s="21"/>
      <c r="BP38" s="21"/>
      <c r="BR38" s="21"/>
      <c r="BS38" s="42"/>
    </row>
    <row r="39" spans="1:71" ht="15.75" x14ac:dyDescent="0.25">
      <c r="A39" s="4">
        <v>22</v>
      </c>
      <c r="B39" s="107" t="s">
        <v>87</v>
      </c>
      <c r="C39" s="108" t="s">
        <v>87</v>
      </c>
      <c r="D39" s="109" t="s">
        <v>87</v>
      </c>
      <c r="E39" s="62"/>
      <c r="F39" s="94"/>
      <c r="G39" s="87"/>
      <c r="H39" s="88"/>
      <c r="I39" s="88"/>
      <c r="J39" s="88"/>
      <c r="K39" s="88"/>
      <c r="L39" s="89"/>
      <c r="M39" s="88"/>
      <c r="N39" s="88"/>
      <c r="O39" s="88"/>
      <c r="P39" s="88"/>
      <c r="Q39" s="88"/>
      <c r="R39" s="88"/>
      <c r="S39" s="88"/>
      <c r="T39" s="88"/>
      <c r="U39" s="88"/>
      <c r="V39" s="44">
        <f t="shared" si="17"/>
        <v>0</v>
      </c>
      <c r="W39" s="45">
        <f t="shared" si="1"/>
        <v>0</v>
      </c>
      <c r="X39" s="67">
        <f t="shared" si="18"/>
        <v>2</v>
      </c>
      <c r="Y39" s="5"/>
      <c r="Z39" s="5"/>
      <c r="AA39" s="5"/>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4"/>
        <v>0</v>
      </c>
      <c r="AP39" s="21">
        <f t="shared" si="15"/>
        <v>0</v>
      </c>
      <c r="AQ39" s="21">
        <f t="shared" si="16"/>
        <v>0</v>
      </c>
      <c r="BF39" s="21"/>
      <c r="BG39" s="21"/>
      <c r="BH39" s="21"/>
      <c r="BI39" s="21"/>
      <c r="BJ39" s="21"/>
      <c r="BK39" s="21"/>
      <c r="BL39" s="21"/>
      <c r="BM39" s="21"/>
      <c r="BN39" s="21"/>
      <c r="BO39" s="21"/>
      <c r="BP39" s="21"/>
      <c r="BR39" s="21"/>
      <c r="BS39" s="42"/>
    </row>
    <row r="40" spans="1:71" ht="15.75" x14ac:dyDescent="0.25">
      <c r="A40" s="4">
        <v>23</v>
      </c>
      <c r="B40" s="107" t="s">
        <v>88</v>
      </c>
      <c r="C40" s="108" t="s">
        <v>88</v>
      </c>
      <c r="D40" s="109" t="s">
        <v>88</v>
      </c>
      <c r="E40" s="62"/>
      <c r="F40" s="94"/>
      <c r="G40" s="87"/>
      <c r="H40" s="88"/>
      <c r="I40" s="88"/>
      <c r="J40" s="88"/>
      <c r="K40" s="88"/>
      <c r="L40" s="89"/>
      <c r="M40" s="88"/>
      <c r="N40" s="88"/>
      <c r="O40" s="88"/>
      <c r="P40" s="88"/>
      <c r="Q40" s="88"/>
      <c r="R40" s="88"/>
      <c r="S40" s="88"/>
      <c r="T40" s="88"/>
      <c r="U40" s="88"/>
      <c r="V40" s="44">
        <f t="shared" si="17"/>
        <v>0</v>
      </c>
      <c r="W40" s="45">
        <f t="shared" si="1"/>
        <v>0</v>
      </c>
      <c r="X40" s="67">
        <f t="shared" si="18"/>
        <v>2</v>
      </c>
      <c r="Y40" s="5"/>
      <c r="Z40" s="5"/>
      <c r="AA40" s="5"/>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4"/>
        <v>0</v>
      </c>
      <c r="AP40" s="21">
        <f t="shared" si="15"/>
        <v>0</v>
      </c>
      <c r="AQ40" s="21">
        <f t="shared" si="16"/>
        <v>0</v>
      </c>
      <c r="BF40" s="21"/>
      <c r="BG40" s="21"/>
      <c r="BH40" s="21"/>
      <c r="BI40" s="21"/>
      <c r="BJ40" s="21"/>
      <c r="BK40" s="21"/>
      <c r="BL40" s="21"/>
      <c r="BM40" s="21"/>
      <c r="BN40" s="21"/>
      <c r="BO40" s="21"/>
      <c r="BP40" s="21"/>
      <c r="BR40" s="21"/>
      <c r="BS40" s="42"/>
    </row>
    <row r="41" spans="1:71" ht="15.75" x14ac:dyDescent="0.25">
      <c r="A41" s="4">
        <v>24</v>
      </c>
      <c r="B41" s="107" t="s">
        <v>89</v>
      </c>
      <c r="C41" s="108" t="s">
        <v>89</v>
      </c>
      <c r="D41" s="109" t="s">
        <v>89</v>
      </c>
      <c r="E41" s="62"/>
      <c r="F41" s="94"/>
      <c r="G41" s="87"/>
      <c r="H41" s="88"/>
      <c r="I41" s="88"/>
      <c r="J41" s="88"/>
      <c r="K41" s="88"/>
      <c r="L41" s="89"/>
      <c r="M41" s="88"/>
      <c r="N41" s="88"/>
      <c r="O41" s="88"/>
      <c r="P41" s="88"/>
      <c r="Q41" s="88"/>
      <c r="R41" s="88"/>
      <c r="S41" s="88"/>
      <c r="T41" s="88"/>
      <c r="U41" s="88"/>
      <c r="V41" s="44">
        <f t="shared" si="17"/>
        <v>0</v>
      </c>
      <c r="W41" s="45">
        <f t="shared" si="1"/>
        <v>0</v>
      </c>
      <c r="X41" s="67">
        <f t="shared" si="18"/>
        <v>2</v>
      </c>
      <c r="Y41" s="5"/>
      <c r="Z41" s="5"/>
      <c r="AA41" s="5"/>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4"/>
        <v>0</v>
      </c>
      <c r="AP41" s="21">
        <f t="shared" si="15"/>
        <v>0</v>
      </c>
      <c r="AQ41" s="21">
        <f t="shared" si="16"/>
        <v>0</v>
      </c>
      <c r="BF41" s="21"/>
      <c r="BG41" s="21"/>
      <c r="BH41" s="21"/>
      <c r="BI41" s="21"/>
      <c r="BJ41" s="21"/>
      <c r="BK41" s="21"/>
      <c r="BL41" s="21"/>
      <c r="BM41" s="21"/>
      <c r="BN41" s="21"/>
      <c r="BO41" s="21"/>
      <c r="BP41" s="21"/>
      <c r="BR41" s="21"/>
      <c r="BS41" s="42"/>
    </row>
    <row r="42" spans="1:71" ht="15.75" x14ac:dyDescent="0.25">
      <c r="A42" s="4">
        <v>25</v>
      </c>
      <c r="B42" s="107" t="s">
        <v>90</v>
      </c>
      <c r="C42" s="108" t="s">
        <v>90</v>
      </c>
      <c r="D42" s="109" t="s">
        <v>90</v>
      </c>
      <c r="E42" s="62"/>
      <c r="F42" s="94"/>
      <c r="G42" s="87"/>
      <c r="H42" s="88"/>
      <c r="I42" s="88"/>
      <c r="J42" s="88"/>
      <c r="K42" s="88"/>
      <c r="L42" s="89"/>
      <c r="M42" s="88"/>
      <c r="N42" s="88"/>
      <c r="O42" s="88"/>
      <c r="P42" s="88"/>
      <c r="Q42" s="88"/>
      <c r="R42" s="88"/>
      <c r="S42" s="88"/>
      <c r="T42" s="88"/>
      <c r="U42" s="88"/>
      <c r="V42" s="44">
        <f t="shared" si="17"/>
        <v>0</v>
      </c>
      <c r="W42" s="45">
        <f t="shared" si="1"/>
        <v>0</v>
      </c>
      <c r="X42" s="67">
        <f t="shared" si="18"/>
        <v>2</v>
      </c>
      <c r="Y42" s="5"/>
      <c r="Z42" s="5"/>
      <c r="AA42" s="5"/>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4"/>
        <v>0</v>
      </c>
      <c r="AP42" s="21">
        <f t="shared" si="15"/>
        <v>0</v>
      </c>
      <c r="AQ42" s="21">
        <f t="shared" si="16"/>
        <v>0</v>
      </c>
      <c r="BF42" s="21"/>
      <c r="BG42" s="21"/>
      <c r="BH42" s="21"/>
      <c r="BI42" s="21"/>
      <c r="BJ42" s="21"/>
      <c r="BK42" s="21"/>
      <c r="BL42" s="21"/>
      <c r="BM42" s="21"/>
      <c r="BN42" s="21"/>
      <c r="BO42" s="21"/>
      <c r="BP42" s="21"/>
      <c r="BR42" s="21"/>
      <c r="BS42" s="42"/>
    </row>
    <row r="43" spans="1:71" ht="15.75" x14ac:dyDescent="0.25">
      <c r="A43" s="4">
        <v>26</v>
      </c>
      <c r="B43" s="107" t="s">
        <v>91</v>
      </c>
      <c r="C43" s="108" t="s">
        <v>91</v>
      </c>
      <c r="D43" s="109" t="s">
        <v>91</v>
      </c>
      <c r="E43" s="62"/>
      <c r="F43" s="94"/>
      <c r="G43" s="87"/>
      <c r="H43" s="88"/>
      <c r="I43" s="88"/>
      <c r="J43" s="88"/>
      <c r="K43" s="88"/>
      <c r="L43" s="89"/>
      <c r="M43" s="88"/>
      <c r="N43" s="88"/>
      <c r="O43" s="88"/>
      <c r="P43" s="88"/>
      <c r="Q43" s="88"/>
      <c r="R43" s="88"/>
      <c r="S43" s="88"/>
      <c r="T43" s="88"/>
      <c r="U43" s="88"/>
      <c r="V43" s="44">
        <f t="shared" si="17"/>
        <v>0</v>
      </c>
      <c r="W43" s="45">
        <f t="shared" si="1"/>
        <v>0</v>
      </c>
      <c r="X43" s="67">
        <f t="shared" si="18"/>
        <v>2</v>
      </c>
      <c r="Y43" s="5"/>
      <c r="Z43" s="5"/>
      <c r="AA43" s="5"/>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4"/>
        <v>0</v>
      </c>
      <c r="AP43" s="21">
        <f t="shared" si="15"/>
        <v>0</v>
      </c>
      <c r="AQ43" s="21">
        <f t="shared" si="16"/>
        <v>0</v>
      </c>
      <c r="BF43" s="21"/>
      <c r="BG43" s="21"/>
      <c r="BH43" s="21"/>
      <c r="BI43" s="21"/>
      <c r="BJ43" s="21"/>
      <c r="BK43" s="21"/>
      <c r="BL43" s="21"/>
      <c r="BM43" s="21"/>
      <c r="BN43" s="21"/>
      <c r="BO43" s="21"/>
      <c r="BP43" s="21"/>
      <c r="BR43" s="21"/>
      <c r="BS43" s="42"/>
    </row>
    <row r="44" spans="1:71" ht="15.75" x14ac:dyDescent="0.25">
      <c r="A44" s="4">
        <v>27</v>
      </c>
      <c r="B44" s="107" t="s">
        <v>92</v>
      </c>
      <c r="C44" s="108" t="s">
        <v>92</v>
      </c>
      <c r="D44" s="109" t="s">
        <v>92</v>
      </c>
      <c r="E44" s="62"/>
      <c r="F44" s="94"/>
      <c r="G44" s="87"/>
      <c r="H44" s="88"/>
      <c r="I44" s="88"/>
      <c r="J44" s="88"/>
      <c r="K44" s="88"/>
      <c r="L44" s="89"/>
      <c r="M44" s="88"/>
      <c r="N44" s="88"/>
      <c r="O44" s="88"/>
      <c r="P44" s="88"/>
      <c r="Q44" s="88"/>
      <c r="R44" s="88"/>
      <c r="S44" s="88"/>
      <c r="T44" s="88"/>
      <c r="U44" s="88"/>
      <c r="V44" s="44">
        <f t="shared" si="17"/>
        <v>0</v>
      </c>
      <c r="W44" s="45">
        <f t="shared" si="1"/>
        <v>0</v>
      </c>
      <c r="X44" s="67">
        <f t="shared" si="18"/>
        <v>2</v>
      </c>
      <c r="Y44" s="5"/>
      <c r="Z44" s="5"/>
      <c r="AA44" s="5"/>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4"/>
        <v>0</v>
      </c>
      <c r="AP44" s="21">
        <f t="shared" si="15"/>
        <v>0</v>
      </c>
      <c r="AQ44" s="21">
        <f t="shared" si="16"/>
        <v>0</v>
      </c>
      <c r="BF44" s="21"/>
      <c r="BG44" s="21"/>
      <c r="BH44" s="21"/>
      <c r="BI44" s="21"/>
      <c r="BJ44" s="21"/>
      <c r="BK44" s="21"/>
      <c r="BL44" s="21"/>
      <c r="BM44" s="21"/>
      <c r="BN44" s="21"/>
      <c r="BO44" s="21"/>
      <c r="BP44" s="21"/>
      <c r="BR44" s="21"/>
      <c r="BS44" s="42"/>
    </row>
    <row r="45" spans="1:71" ht="15.75" x14ac:dyDescent="0.25">
      <c r="A45" s="4">
        <v>28</v>
      </c>
      <c r="B45" s="107" t="s">
        <v>93</v>
      </c>
      <c r="C45" s="108" t="s">
        <v>93</v>
      </c>
      <c r="D45" s="109" t="s">
        <v>93</v>
      </c>
      <c r="E45" s="62"/>
      <c r="F45" s="94"/>
      <c r="G45" s="87"/>
      <c r="H45" s="88"/>
      <c r="I45" s="88"/>
      <c r="J45" s="88"/>
      <c r="K45" s="88"/>
      <c r="L45" s="89"/>
      <c r="M45" s="88"/>
      <c r="N45" s="88"/>
      <c r="O45" s="88"/>
      <c r="P45" s="88"/>
      <c r="Q45" s="88"/>
      <c r="R45" s="88"/>
      <c r="S45" s="88"/>
      <c r="T45" s="88"/>
      <c r="U45" s="88"/>
      <c r="V45" s="44">
        <f t="shared" si="17"/>
        <v>0</v>
      </c>
      <c r="W45" s="45">
        <f t="shared" si="1"/>
        <v>0</v>
      </c>
      <c r="X45" s="67">
        <f t="shared" si="18"/>
        <v>2</v>
      </c>
      <c r="Y45" s="5"/>
      <c r="Z45" s="5"/>
      <c r="AA45" s="5"/>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4"/>
        <v>0</v>
      </c>
      <c r="AP45" s="21">
        <f t="shared" si="15"/>
        <v>0</v>
      </c>
      <c r="AQ45" s="21">
        <f t="shared" si="16"/>
        <v>0</v>
      </c>
      <c r="BF45" s="21"/>
      <c r="BG45" s="21"/>
      <c r="BH45" s="21"/>
      <c r="BI45" s="21"/>
      <c r="BJ45" s="21"/>
      <c r="BK45" s="21"/>
      <c r="BL45" s="21"/>
      <c r="BM45" s="21"/>
      <c r="BN45" s="21"/>
      <c r="BO45" s="21"/>
      <c r="BP45" s="21"/>
      <c r="BR45" s="21"/>
      <c r="BS45" s="42"/>
    </row>
    <row r="46" spans="1:71" ht="15.75" x14ac:dyDescent="0.25">
      <c r="A46" s="4">
        <v>29</v>
      </c>
      <c r="B46" s="107" t="s">
        <v>94</v>
      </c>
      <c r="C46" s="108" t="s">
        <v>94</v>
      </c>
      <c r="D46" s="109" t="s">
        <v>94</v>
      </c>
      <c r="E46" s="62"/>
      <c r="F46" s="96"/>
      <c r="G46" s="90"/>
      <c r="H46" s="88"/>
      <c r="I46" s="88"/>
      <c r="J46" s="88"/>
      <c r="K46" s="91"/>
      <c r="L46" s="92"/>
      <c r="M46" s="88"/>
      <c r="N46" s="88"/>
      <c r="O46" s="88"/>
      <c r="P46" s="91"/>
      <c r="Q46" s="91"/>
      <c r="R46" s="91"/>
      <c r="S46" s="91"/>
      <c r="T46" s="91"/>
      <c r="U46" s="91"/>
      <c r="V46" s="44">
        <f t="shared" si="17"/>
        <v>0</v>
      </c>
      <c r="W46" s="45">
        <f t="shared" si="1"/>
        <v>0</v>
      </c>
      <c r="X46" s="67">
        <f t="shared" si="18"/>
        <v>2</v>
      </c>
      <c r="Y46" s="5"/>
      <c r="Z46" s="5"/>
      <c r="AA46" s="5"/>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4"/>
        <v>0</v>
      </c>
      <c r="AP46" s="21">
        <f t="shared" si="15"/>
        <v>0</v>
      </c>
      <c r="AQ46" s="21">
        <f t="shared" si="16"/>
        <v>0</v>
      </c>
      <c r="BF46" s="21"/>
      <c r="BG46" s="21"/>
      <c r="BH46" s="21"/>
      <c r="BI46" s="21"/>
      <c r="BJ46" s="21"/>
      <c r="BK46" s="21"/>
      <c r="BL46" s="21"/>
      <c r="BM46" s="21"/>
      <c r="BN46" s="21"/>
      <c r="BO46" s="21"/>
      <c r="BP46" s="21"/>
      <c r="BR46" s="21"/>
      <c r="BS46" s="42"/>
    </row>
    <row r="47" spans="1:71" ht="15.75" x14ac:dyDescent="0.25">
      <c r="A47" s="4">
        <v>30</v>
      </c>
      <c r="B47" s="107" t="s">
        <v>95</v>
      </c>
      <c r="C47" s="108" t="s">
        <v>95</v>
      </c>
      <c r="D47" s="109" t="s">
        <v>95</v>
      </c>
      <c r="E47" s="62"/>
      <c r="F47" s="94"/>
      <c r="G47" s="87"/>
      <c r="H47" s="88"/>
      <c r="I47" s="88"/>
      <c r="J47" s="88"/>
      <c r="K47" s="88"/>
      <c r="L47" s="89"/>
      <c r="M47" s="88"/>
      <c r="N47" s="88"/>
      <c r="O47" s="88"/>
      <c r="P47" s="88"/>
      <c r="Q47" s="88"/>
      <c r="R47" s="88"/>
      <c r="S47" s="88"/>
      <c r="T47" s="88"/>
      <c r="U47" s="88"/>
      <c r="V47" s="44">
        <f t="shared" si="17"/>
        <v>0</v>
      </c>
      <c r="W47" s="45">
        <f t="shared" si="1"/>
        <v>0</v>
      </c>
      <c r="X47" s="67">
        <f t="shared" si="18"/>
        <v>2</v>
      </c>
      <c r="Y47" s="5"/>
      <c r="Z47" s="5"/>
      <c r="AA47" s="5"/>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4"/>
        <v>0</v>
      </c>
      <c r="AP47" s="21">
        <f t="shared" si="15"/>
        <v>0</v>
      </c>
      <c r="AQ47" s="21">
        <f t="shared" si="16"/>
        <v>0</v>
      </c>
      <c r="BF47" s="21"/>
      <c r="BG47" s="21"/>
      <c r="BH47" s="21"/>
      <c r="BI47" s="21"/>
      <c r="BJ47" s="21"/>
      <c r="BK47" s="21"/>
      <c r="BL47" s="21"/>
      <c r="BM47" s="21"/>
      <c r="BN47" s="21"/>
      <c r="BO47" s="21"/>
      <c r="BP47" s="21"/>
      <c r="BR47" s="21"/>
      <c r="BS47" s="42"/>
    </row>
    <row r="48" spans="1:71" ht="15.75" x14ac:dyDescent="0.25">
      <c r="A48" s="10">
        <v>31</v>
      </c>
      <c r="B48" s="107" t="s">
        <v>96</v>
      </c>
      <c r="C48" s="108" t="s">
        <v>96</v>
      </c>
      <c r="D48" s="109" t="s">
        <v>96</v>
      </c>
      <c r="E48" s="62"/>
      <c r="F48" s="94"/>
      <c r="G48" s="87"/>
      <c r="H48" s="88"/>
      <c r="I48" s="88"/>
      <c r="J48" s="88"/>
      <c r="K48" s="88"/>
      <c r="L48" s="89"/>
      <c r="M48" s="88"/>
      <c r="N48" s="88"/>
      <c r="O48" s="88"/>
      <c r="P48" s="88"/>
      <c r="Q48" s="88"/>
      <c r="R48" s="88"/>
      <c r="S48" s="88"/>
      <c r="T48" s="88"/>
      <c r="U48" s="88"/>
      <c r="V48" s="44">
        <f t="shared" si="17"/>
        <v>0</v>
      </c>
      <c r="W48" s="45">
        <f t="shared" si="1"/>
        <v>0</v>
      </c>
      <c r="X48" s="67">
        <f t="shared" si="18"/>
        <v>2</v>
      </c>
      <c r="Y48" s="5"/>
      <c r="Z48" s="5"/>
      <c r="AA48" s="5"/>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4"/>
        <v>0</v>
      </c>
      <c r="AP48" s="21">
        <f t="shared" si="15"/>
        <v>0</v>
      </c>
      <c r="AQ48" s="21">
        <f t="shared" si="16"/>
        <v>0</v>
      </c>
      <c r="BF48" s="21"/>
      <c r="BG48" s="21"/>
      <c r="BH48" s="21"/>
      <c r="BI48" s="21"/>
      <c r="BJ48" s="21"/>
      <c r="BK48" s="21"/>
      <c r="BL48" s="21"/>
      <c r="BM48" s="21"/>
      <c r="BN48" s="21"/>
      <c r="BO48" s="21"/>
      <c r="BP48" s="21"/>
      <c r="BR48" s="21"/>
      <c r="BS48" s="42"/>
    </row>
    <row r="49" spans="1:71" ht="15.75" x14ac:dyDescent="0.25">
      <c r="A49" s="10">
        <v>32</v>
      </c>
      <c r="B49" s="107" t="s">
        <v>97</v>
      </c>
      <c r="C49" s="108" t="s">
        <v>97</v>
      </c>
      <c r="D49" s="109" t="s">
        <v>97</v>
      </c>
      <c r="E49" s="63"/>
      <c r="F49" s="96"/>
      <c r="G49" s="90"/>
      <c r="H49" s="88"/>
      <c r="I49" s="88"/>
      <c r="J49" s="88"/>
      <c r="K49" s="91"/>
      <c r="L49" s="92"/>
      <c r="M49" s="88"/>
      <c r="N49" s="88"/>
      <c r="O49" s="88"/>
      <c r="P49" s="91"/>
      <c r="Q49" s="91"/>
      <c r="R49" s="91"/>
      <c r="S49" s="91"/>
      <c r="T49" s="91"/>
      <c r="U49" s="91"/>
      <c r="V49" s="44">
        <f t="shared" si="17"/>
        <v>0</v>
      </c>
      <c r="W49" s="45">
        <f t="shared" si="1"/>
        <v>0</v>
      </c>
      <c r="X49" s="67">
        <f t="shared" si="18"/>
        <v>2</v>
      </c>
      <c r="Y49" s="5"/>
      <c r="Z49" s="5"/>
      <c r="AA49" s="5"/>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4"/>
        <v>0</v>
      </c>
      <c r="AP49" s="21">
        <f t="shared" si="15"/>
        <v>0</v>
      </c>
      <c r="AQ49" s="21">
        <f t="shared" si="16"/>
        <v>0</v>
      </c>
      <c r="BF49" s="21"/>
      <c r="BG49" s="21"/>
      <c r="BH49" s="21"/>
      <c r="BI49" s="21"/>
      <c r="BJ49" s="21"/>
      <c r="BK49" s="21"/>
      <c r="BL49" s="21"/>
      <c r="BM49" s="21"/>
      <c r="BN49" s="21"/>
      <c r="BO49" s="21"/>
      <c r="BP49" s="21"/>
      <c r="BR49" s="21"/>
      <c r="BS49" s="42"/>
    </row>
    <row r="50" spans="1:71" ht="15.75" x14ac:dyDescent="0.25">
      <c r="A50" s="10">
        <v>33</v>
      </c>
      <c r="B50" s="107" t="s">
        <v>98</v>
      </c>
      <c r="C50" s="108" t="s">
        <v>98</v>
      </c>
      <c r="D50" s="109" t="s">
        <v>98</v>
      </c>
      <c r="E50" s="63"/>
      <c r="F50" s="96"/>
      <c r="G50" s="90"/>
      <c r="H50" s="88"/>
      <c r="I50" s="88"/>
      <c r="J50" s="88"/>
      <c r="K50" s="91"/>
      <c r="L50" s="92"/>
      <c r="M50" s="88"/>
      <c r="N50" s="88"/>
      <c r="O50" s="88"/>
      <c r="P50" s="91"/>
      <c r="Q50" s="91"/>
      <c r="R50" s="91"/>
      <c r="S50" s="91"/>
      <c r="T50" s="91"/>
      <c r="U50" s="91"/>
      <c r="V50" s="44">
        <f t="shared" si="17"/>
        <v>0</v>
      </c>
      <c r="W50" s="45">
        <f t="shared" si="1"/>
        <v>0</v>
      </c>
      <c r="X50" s="67">
        <f t="shared" si="18"/>
        <v>2</v>
      </c>
      <c r="Y50" s="5"/>
      <c r="Z50" s="5"/>
      <c r="AA50" s="5"/>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4"/>
        <v>0</v>
      </c>
      <c r="AP50" s="21">
        <f t="shared" si="15"/>
        <v>0</v>
      </c>
      <c r="AQ50" s="21">
        <f t="shared" si="16"/>
        <v>0</v>
      </c>
      <c r="BF50" s="21"/>
      <c r="BG50" s="21"/>
      <c r="BH50" s="21"/>
      <c r="BI50" s="21"/>
      <c r="BJ50" s="21"/>
      <c r="BK50" s="21"/>
      <c r="BL50" s="21"/>
      <c r="BM50" s="21"/>
      <c r="BN50" s="21"/>
      <c r="BO50" s="21"/>
      <c r="BP50" s="21"/>
      <c r="BR50" s="21"/>
      <c r="BS50" s="42"/>
    </row>
    <row r="51" spans="1:71" x14ac:dyDescent="0.25">
      <c r="A51" s="15">
        <v>34</v>
      </c>
      <c r="B51" s="107" t="s">
        <v>99</v>
      </c>
      <c r="C51" s="108" t="s">
        <v>99</v>
      </c>
      <c r="D51" s="109" t="s">
        <v>99</v>
      </c>
      <c r="E51" s="43"/>
      <c r="F51" s="94"/>
      <c r="G51" s="93"/>
      <c r="H51" s="88"/>
      <c r="I51" s="88"/>
      <c r="J51" s="88"/>
      <c r="K51" s="88"/>
      <c r="L51" s="89"/>
      <c r="M51" s="88"/>
      <c r="N51" s="88"/>
      <c r="O51" s="88"/>
      <c r="P51" s="88"/>
      <c r="Q51" s="88"/>
      <c r="R51" s="88"/>
      <c r="S51" s="88"/>
      <c r="T51" s="88"/>
      <c r="U51" s="88"/>
      <c r="V51" s="44">
        <f t="shared" si="17"/>
        <v>0</v>
      </c>
      <c r="W51" s="45">
        <f t="shared" si="1"/>
        <v>0</v>
      </c>
      <c r="X51" s="67">
        <f t="shared" si="18"/>
        <v>2</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4"/>
        <v>0</v>
      </c>
      <c r="AP51" s="21">
        <f t="shared" si="15"/>
        <v>0</v>
      </c>
      <c r="AQ51" s="21">
        <f t="shared" si="16"/>
        <v>0</v>
      </c>
      <c r="BF51" s="21"/>
      <c r="BG51" s="21"/>
      <c r="BH51" s="21"/>
      <c r="BI51" s="21"/>
      <c r="BJ51" s="21"/>
      <c r="BK51" s="21"/>
      <c r="BL51" s="21"/>
      <c r="BM51" s="21"/>
      <c r="BN51" s="21"/>
      <c r="BO51" s="21"/>
      <c r="BP51" s="21"/>
      <c r="BR51" s="21"/>
      <c r="BS51" s="42"/>
    </row>
    <row r="52" spans="1:71" x14ac:dyDescent="0.25">
      <c r="A52" s="15">
        <v>35</v>
      </c>
      <c r="B52" s="107" t="s">
        <v>100</v>
      </c>
      <c r="C52" s="108" t="s">
        <v>100</v>
      </c>
      <c r="D52" s="109" t="s">
        <v>100</v>
      </c>
      <c r="E52" s="43"/>
      <c r="F52" s="94"/>
      <c r="G52" s="93"/>
      <c r="H52" s="88"/>
      <c r="I52" s="88"/>
      <c r="J52" s="88"/>
      <c r="K52" s="88"/>
      <c r="L52" s="89"/>
      <c r="M52" s="88"/>
      <c r="N52" s="88"/>
      <c r="O52" s="88"/>
      <c r="P52" s="88"/>
      <c r="Q52" s="88"/>
      <c r="R52" s="88"/>
      <c r="S52" s="88"/>
      <c r="T52" s="88"/>
      <c r="U52" s="88"/>
      <c r="V52" s="44">
        <f t="shared" si="17"/>
        <v>0</v>
      </c>
      <c r="W52" s="45">
        <f t="shared" si="1"/>
        <v>0</v>
      </c>
      <c r="X52" s="67">
        <f t="shared" si="18"/>
        <v>2</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4"/>
        <v>0</v>
      </c>
      <c r="AP52" s="21">
        <f t="shared" si="15"/>
        <v>0</v>
      </c>
      <c r="AQ52" s="21">
        <f t="shared" si="16"/>
        <v>0</v>
      </c>
      <c r="BF52" s="21"/>
      <c r="BG52" s="21"/>
      <c r="BH52" s="21"/>
      <c r="BI52" s="21"/>
      <c r="BJ52" s="21"/>
      <c r="BK52" s="21"/>
      <c r="BL52" s="21"/>
      <c r="BM52" s="21"/>
      <c r="BN52" s="21"/>
      <c r="BO52" s="21"/>
      <c r="BP52" s="21"/>
      <c r="BR52" s="21"/>
      <c r="BS52" s="42"/>
    </row>
    <row r="53" spans="1:71" x14ac:dyDescent="0.25">
      <c r="A53" s="15">
        <v>36</v>
      </c>
      <c r="B53" s="107" t="s">
        <v>101</v>
      </c>
      <c r="C53" s="108" t="s">
        <v>101</v>
      </c>
      <c r="D53" s="109" t="s">
        <v>101</v>
      </c>
      <c r="E53" s="43"/>
      <c r="F53" s="94"/>
      <c r="G53" s="93"/>
      <c r="H53" s="88"/>
      <c r="I53" s="88"/>
      <c r="J53" s="88"/>
      <c r="K53" s="88"/>
      <c r="L53" s="89"/>
      <c r="M53" s="88"/>
      <c r="N53" s="88"/>
      <c r="O53" s="88"/>
      <c r="P53" s="88"/>
      <c r="Q53" s="88"/>
      <c r="R53" s="88"/>
      <c r="S53" s="88"/>
      <c r="T53" s="88"/>
      <c r="U53" s="88"/>
      <c r="V53" s="44">
        <f t="shared" si="17"/>
        <v>0</v>
      </c>
      <c r="W53" s="45">
        <f t="shared" si="1"/>
        <v>0</v>
      </c>
      <c r="X53" s="67">
        <f t="shared" si="18"/>
        <v>2</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4"/>
        <v>0</v>
      </c>
      <c r="AP53" s="21">
        <f t="shared" si="15"/>
        <v>0</v>
      </c>
      <c r="AQ53" s="21">
        <f t="shared" si="16"/>
        <v>0</v>
      </c>
      <c r="BF53" s="21"/>
      <c r="BG53" s="21"/>
      <c r="BH53" s="21"/>
      <c r="BI53" s="21"/>
      <c r="BJ53" s="21"/>
      <c r="BK53" s="21"/>
      <c r="BL53" s="21"/>
      <c r="BM53" s="21"/>
      <c r="BN53" s="21"/>
      <c r="BO53" s="21"/>
      <c r="BP53" s="21"/>
      <c r="BR53" s="21"/>
      <c r="BS53" s="42"/>
    </row>
    <row r="54" spans="1:71" x14ac:dyDescent="0.25">
      <c r="A54" s="15">
        <v>37</v>
      </c>
      <c r="B54" s="107" t="s">
        <v>102</v>
      </c>
      <c r="C54" s="108" t="s">
        <v>102</v>
      </c>
      <c r="D54" s="109" t="s">
        <v>102</v>
      </c>
      <c r="E54" s="43"/>
      <c r="F54" s="94"/>
      <c r="G54" s="93"/>
      <c r="H54" s="88"/>
      <c r="I54" s="88"/>
      <c r="J54" s="88"/>
      <c r="K54" s="88"/>
      <c r="L54" s="89"/>
      <c r="M54" s="88"/>
      <c r="N54" s="88"/>
      <c r="O54" s="88"/>
      <c r="P54" s="88"/>
      <c r="Q54" s="88"/>
      <c r="R54" s="88"/>
      <c r="S54" s="88"/>
      <c r="T54" s="88"/>
      <c r="U54" s="88"/>
      <c r="V54" s="44">
        <f t="shared" si="17"/>
        <v>0</v>
      </c>
      <c r="W54" s="45">
        <f t="shared" si="1"/>
        <v>0</v>
      </c>
      <c r="X54" s="67">
        <f t="shared" si="18"/>
        <v>2</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4"/>
        <v>0</v>
      </c>
      <c r="AP54" s="21">
        <f t="shared" si="15"/>
        <v>0</v>
      </c>
      <c r="AQ54" s="21">
        <f t="shared" si="16"/>
        <v>0</v>
      </c>
      <c r="BF54" s="21"/>
      <c r="BG54" s="21"/>
      <c r="BH54" s="21"/>
      <c r="BI54" s="21"/>
      <c r="BJ54" s="21"/>
      <c r="BK54" s="21"/>
      <c r="BL54" s="21"/>
      <c r="BM54" s="21"/>
      <c r="BN54" s="21"/>
      <c r="BO54" s="21"/>
      <c r="BP54" s="21"/>
      <c r="BR54" s="21"/>
      <c r="BS54" s="42"/>
    </row>
    <row r="55" spans="1:71" x14ac:dyDescent="0.25">
      <c r="A55" s="15">
        <v>38</v>
      </c>
      <c r="B55" s="107" t="s">
        <v>103</v>
      </c>
      <c r="C55" s="108" t="s">
        <v>103</v>
      </c>
      <c r="D55" s="109" t="s">
        <v>103</v>
      </c>
      <c r="E55" s="43"/>
      <c r="F55" s="94"/>
      <c r="G55" s="93"/>
      <c r="H55" s="88"/>
      <c r="I55" s="88"/>
      <c r="J55" s="88"/>
      <c r="K55" s="88"/>
      <c r="L55" s="89"/>
      <c r="M55" s="88"/>
      <c r="N55" s="88"/>
      <c r="O55" s="88"/>
      <c r="P55" s="88"/>
      <c r="Q55" s="88"/>
      <c r="R55" s="88"/>
      <c r="S55" s="88"/>
      <c r="T55" s="88"/>
      <c r="U55" s="88"/>
      <c r="V55" s="44">
        <f t="shared" si="17"/>
        <v>0</v>
      </c>
      <c r="W55" s="45">
        <f t="shared" si="1"/>
        <v>0</v>
      </c>
      <c r="X55" s="67">
        <f t="shared" si="18"/>
        <v>2</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4"/>
        <v>0</v>
      </c>
      <c r="AP55" s="21">
        <f t="shared" si="15"/>
        <v>0</v>
      </c>
      <c r="AQ55" s="21">
        <f t="shared" si="16"/>
        <v>0</v>
      </c>
      <c r="BF55" s="21"/>
      <c r="BG55" s="21"/>
      <c r="BH55" s="21"/>
      <c r="BI55" s="21"/>
      <c r="BJ55" s="21"/>
      <c r="BK55" s="21"/>
      <c r="BL55" s="21"/>
      <c r="BM55" s="21"/>
      <c r="BN55" s="21"/>
      <c r="BO55" s="21"/>
      <c r="BP55" s="21"/>
      <c r="BR55" s="21"/>
      <c r="BS55" s="42"/>
    </row>
    <row r="56" spans="1:71" x14ac:dyDescent="0.25">
      <c r="A56" s="15">
        <v>39</v>
      </c>
      <c r="B56" s="107" t="s">
        <v>104</v>
      </c>
      <c r="C56" s="108" t="s">
        <v>104</v>
      </c>
      <c r="D56" s="109" t="s">
        <v>104</v>
      </c>
      <c r="E56" s="43"/>
      <c r="F56" s="94"/>
      <c r="G56" s="93"/>
      <c r="H56" s="88"/>
      <c r="I56" s="88"/>
      <c r="J56" s="88"/>
      <c r="K56" s="88"/>
      <c r="L56" s="89"/>
      <c r="M56" s="88"/>
      <c r="N56" s="88"/>
      <c r="O56" s="88"/>
      <c r="P56" s="88"/>
      <c r="Q56" s="88"/>
      <c r="R56" s="88"/>
      <c r="S56" s="88"/>
      <c r="T56" s="88"/>
      <c r="U56" s="88"/>
      <c r="V56" s="44">
        <f t="shared" si="17"/>
        <v>0</v>
      </c>
      <c r="W56" s="45">
        <f t="shared" si="1"/>
        <v>0</v>
      </c>
      <c r="X56" s="67">
        <f t="shared" si="18"/>
        <v>2</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4"/>
        <v>0</v>
      </c>
      <c r="AP56" s="21">
        <f t="shared" si="15"/>
        <v>0</v>
      </c>
      <c r="AQ56" s="21">
        <f t="shared" si="16"/>
        <v>0</v>
      </c>
      <c r="BF56" s="21"/>
      <c r="BG56" s="21"/>
      <c r="BH56" s="21"/>
      <c r="BI56" s="21"/>
      <c r="BJ56" s="21"/>
      <c r="BK56" s="21"/>
      <c r="BL56" s="21"/>
      <c r="BM56" s="21"/>
      <c r="BN56" s="21"/>
      <c r="BO56" s="21"/>
      <c r="BP56" s="21"/>
      <c r="BR56" s="21"/>
      <c r="BS56" s="42"/>
    </row>
    <row r="57" spans="1:71" x14ac:dyDescent="0.25">
      <c r="A57" s="15">
        <v>40</v>
      </c>
      <c r="B57" s="107" t="s">
        <v>105</v>
      </c>
      <c r="C57" s="108" t="s">
        <v>105</v>
      </c>
      <c r="D57" s="109" t="s">
        <v>105</v>
      </c>
      <c r="E57" s="43"/>
      <c r="F57" s="94"/>
      <c r="G57" s="93"/>
      <c r="H57" s="88"/>
      <c r="I57" s="88"/>
      <c r="J57" s="88"/>
      <c r="K57" s="88"/>
      <c r="L57" s="89"/>
      <c r="M57" s="88"/>
      <c r="N57" s="88"/>
      <c r="O57" s="88"/>
      <c r="P57" s="88"/>
      <c r="Q57" s="88"/>
      <c r="R57" s="88"/>
      <c r="S57" s="88"/>
      <c r="T57" s="88"/>
      <c r="U57" s="88"/>
      <c r="V57" s="44">
        <f t="shared" si="17"/>
        <v>0</v>
      </c>
      <c r="W57" s="45">
        <f t="shared" si="1"/>
        <v>0</v>
      </c>
      <c r="X57" s="67">
        <f t="shared" si="18"/>
        <v>2</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4"/>
        <v>0</v>
      </c>
      <c r="AP57" s="21">
        <f t="shared" si="15"/>
        <v>0</v>
      </c>
      <c r="AQ57" s="21">
        <f t="shared" si="16"/>
        <v>0</v>
      </c>
      <c r="BF57" s="21"/>
      <c r="BG57" s="21"/>
      <c r="BH57" s="21"/>
      <c r="BI57" s="21"/>
      <c r="BJ57" s="21"/>
      <c r="BK57" s="21"/>
      <c r="BL57" s="21"/>
      <c r="BM57" s="21"/>
      <c r="BN57" s="21"/>
      <c r="BO57" s="21"/>
      <c r="BP57" s="21"/>
      <c r="BR57" s="21"/>
      <c r="BS57" s="42"/>
    </row>
    <row r="58" spans="1:71" x14ac:dyDescent="0.25">
      <c r="A58" s="15">
        <v>41</v>
      </c>
      <c r="B58" s="107" t="s">
        <v>106</v>
      </c>
      <c r="C58" s="108" t="s">
        <v>106</v>
      </c>
      <c r="D58" s="109" t="s">
        <v>106</v>
      </c>
      <c r="E58" s="43"/>
      <c r="F58" s="94"/>
      <c r="G58" s="93"/>
      <c r="H58" s="88"/>
      <c r="I58" s="88"/>
      <c r="J58" s="88"/>
      <c r="K58" s="88"/>
      <c r="L58" s="89"/>
      <c r="M58" s="88"/>
      <c r="N58" s="88"/>
      <c r="O58" s="88"/>
      <c r="P58" s="88"/>
      <c r="Q58" s="88"/>
      <c r="R58" s="88"/>
      <c r="S58" s="88"/>
      <c r="T58" s="88"/>
      <c r="U58" s="88"/>
      <c r="V58" s="44">
        <f t="shared" si="17"/>
        <v>0</v>
      </c>
      <c r="W58" s="45">
        <f t="shared" si="1"/>
        <v>0</v>
      </c>
      <c r="X58" s="67">
        <f t="shared" si="18"/>
        <v>2</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4"/>
        <v>0</v>
      </c>
      <c r="AP58" s="21">
        <f t="shared" si="15"/>
        <v>0</v>
      </c>
      <c r="AQ58" s="21">
        <f t="shared" si="16"/>
        <v>0</v>
      </c>
      <c r="BF58" s="21"/>
      <c r="BG58" s="21"/>
      <c r="BH58" s="21"/>
      <c r="BI58" s="21"/>
      <c r="BJ58" s="21"/>
      <c r="BK58" s="21"/>
      <c r="BL58" s="21"/>
      <c r="BM58" s="21"/>
      <c r="BN58" s="21"/>
      <c r="BO58" s="21"/>
      <c r="BP58" s="21"/>
      <c r="BR58" s="21"/>
      <c r="BS58" s="42"/>
    </row>
    <row r="59" spans="1:71" x14ac:dyDescent="0.25">
      <c r="A59" s="15">
        <v>42</v>
      </c>
      <c r="B59" s="107" t="s">
        <v>107</v>
      </c>
      <c r="C59" s="108" t="s">
        <v>107</v>
      </c>
      <c r="D59" s="109" t="s">
        <v>107</v>
      </c>
      <c r="E59" s="43"/>
      <c r="F59" s="94"/>
      <c r="G59" s="93"/>
      <c r="H59" s="88"/>
      <c r="I59" s="88"/>
      <c r="J59" s="88"/>
      <c r="K59" s="88"/>
      <c r="L59" s="89"/>
      <c r="M59" s="88"/>
      <c r="N59" s="88"/>
      <c r="O59" s="88"/>
      <c r="P59" s="88"/>
      <c r="Q59" s="88"/>
      <c r="R59" s="88"/>
      <c r="S59" s="88"/>
      <c r="T59" s="88"/>
      <c r="U59" s="88"/>
      <c r="V59" s="44">
        <f t="shared" si="17"/>
        <v>0</v>
      </c>
      <c r="W59" s="45">
        <f t="shared" si="1"/>
        <v>0</v>
      </c>
      <c r="X59" s="67">
        <f t="shared" si="18"/>
        <v>2</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4"/>
        <v>0</v>
      </c>
      <c r="AP59" s="21">
        <f t="shared" si="15"/>
        <v>0</v>
      </c>
      <c r="AQ59" s="21">
        <f t="shared" si="16"/>
        <v>0</v>
      </c>
      <c r="BF59" s="21"/>
      <c r="BG59" s="21"/>
      <c r="BH59" s="21"/>
      <c r="BI59" s="21"/>
      <c r="BJ59" s="21"/>
      <c r="BK59" s="21"/>
      <c r="BL59" s="21"/>
      <c r="BM59" s="21"/>
      <c r="BN59" s="21"/>
      <c r="BO59" s="21"/>
      <c r="BP59" s="21"/>
      <c r="BR59" s="21"/>
      <c r="BS59" s="42"/>
    </row>
    <row r="60" spans="1:71" x14ac:dyDescent="0.25">
      <c r="A60" s="15">
        <v>43</v>
      </c>
      <c r="B60" s="107" t="s">
        <v>108</v>
      </c>
      <c r="C60" s="108" t="s">
        <v>108</v>
      </c>
      <c r="D60" s="109" t="s">
        <v>108</v>
      </c>
      <c r="E60" s="43"/>
      <c r="F60" s="94"/>
      <c r="G60" s="93"/>
      <c r="H60" s="88"/>
      <c r="I60" s="88"/>
      <c r="J60" s="88"/>
      <c r="K60" s="88"/>
      <c r="L60" s="89"/>
      <c r="M60" s="88"/>
      <c r="N60" s="88"/>
      <c r="O60" s="88"/>
      <c r="P60" s="88"/>
      <c r="Q60" s="88"/>
      <c r="R60" s="88"/>
      <c r="S60" s="88"/>
      <c r="T60" s="88"/>
      <c r="U60" s="88"/>
      <c r="V60" s="44">
        <f t="shared" si="17"/>
        <v>0</v>
      </c>
      <c r="W60" s="45">
        <f t="shared" si="1"/>
        <v>0</v>
      </c>
      <c r="X60" s="67">
        <f t="shared" si="18"/>
        <v>2</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4"/>
        <v>0</v>
      </c>
      <c r="AP60" s="21">
        <f t="shared" si="15"/>
        <v>0</v>
      </c>
      <c r="AQ60" s="21">
        <f t="shared" si="16"/>
        <v>0</v>
      </c>
      <c r="BF60" s="21"/>
      <c r="BG60" s="21"/>
      <c r="BH60" s="21"/>
      <c r="BI60" s="21"/>
      <c r="BJ60" s="21"/>
      <c r="BK60" s="21"/>
      <c r="BL60" s="21"/>
      <c r="BM60" s="21"/>
      <c r="BN60" s="21"/>
      <c r="BO60" s="21"/>
      <c r="BP60" s="21"/>
      <c r="BR60" s="21"/>
      <c r="BS60" s="42"/>
    </row>
    <row r="61" spans="1:71" x14ac:dyDescent="0.25">
      <c r="A61" s="15">
        <v>44</v>
      </c>
      <c r="B61" s="107" t="s">
        <v>109</v>
      </c>
      <c r="C61" s="108" t="s">
        <v>109</v>
      </c>
      <c r="D61" s="109" t="s">
        <v>109</v>
      </c>
      <c r="E61" s="43"/>
      <c r="F61" s="94"/>
      <c r="G61" s="93"/>
      <c r="H61" s="88"/>
      <c r="I61" s="88"/>
      <c r="J61" s="88"/>
      <c r="K61" s="88"/>
      <c r="L61" s="89"/>
      <c r="M61" s="88"/>
      <c r="N61" s="88"/>
      <c r="O61" s="88"/>
      <c r="P61" s="88"/>
      <c r="Q61" s="88"/>
      <c r="R61" s="88"/>
      <c r="S61" s="88"/>
      <c r="T61" s="88"/>
      <c r="U61" s="88"/>
      <c r="V61" s="44">
        <f t="shared" si="17"/>
        <v>0</v>
      </c>
      <c r="W61" s="45">
        <f t="shared" si="1"/>
        <v>0</v>
      </c>
      <c r="X61" s="67">
        <f t="shared" si="18"/>
        <v>2</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4"/>
        <v>0</v>
      </c>
      <c r="AP61" s="21">
        <f t="shared" si="15"/>
        <v>0</v>
      </c>
      <c r="AQ61" s="21">
        <f t="shared" si="16"/>
        <v>0</v>
      </c>
      <c r="BF61" s="21"/>
      <c r="BG61" s="21"/>
      <c r="BH61" s="21"/>
      <c r="BI61" s="21"/>
      <c r="BJ61" s="21"/>
      <c r="BK61" s="21"/>
      <c r="BL61" s="21"/>
      <c r="BM61" s="21"/>
      <c r="BN61" s="21"/>
      <c r="BO61" s="21"/>
      <c r="BP61" s="21"/>
      <c r="BR61" s="21"/>
      <c r="BS61" s="42"/>
    </row>
    <row r="62" spans="1:71" x14ac:dyDescent="0.25">
      <c r="A62" s="15">
        <v>45</v>
      </c>
      <c r="B62" s="107"/>
      <c r="C62" s="108"/>
      <c r="D62" s="109"/>
      <c r="E62" s="43"/>
      <c r="F62" s="94"/>
      <c r="G62" s="93"/>
      <c r="H62" s="88"/>
      <c r="I62" s="88"/>
      <c r="J62" s="88"/>
      <c r="K62" s="88"/>
      <c r="L62" s="89"/>
      <c r="M62" s="88"/>
      <c r="N62" s="88"/>
      <c r="O62" s="88"/>
      <c r="P62" s="88"/>
      <c r="Q62" s="88"/>
      <c r="R62" s="88"/>
      <c r="S62" s="88"/>
      <c r="T62" s="88"/>
      <c r="U62" s="88"/>
      <c r="V62" s="44">
        <f t="shared" si="17"/>
        <v>0</v>
      </c>
      <c r="W62" s="45">
        <f t="shared" si="1"/>
        <v>0</v>
      </c>
      <c r="X62" s="67">
        <f t="shared" si="18"/>
        <v>2</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4"/>
        <v>0</v>
      </c>
      <c r="AP62" s="21">
        <f t="shared" si="15"/>
        <v>0</v>
      </c>
      <c r="AQ62" s="21">
        <f t="shared" si="16"/>
        <v>0</v>
      </c>
      <c r="BF62" s="21"/>
      <c r="BG62" s="21"/>
      <c r="BH62" s="21"/>
      <c r="BI62" s="21"/>
      <c r="BJ62" s="21"/>
      <c r="BK62" s="21"/>
      <c r="BL62" s="21"/>
      <c r="BM62" s="21"/>
      <c r="BN62" s="21"/>
      <c r="BO62" s="21"/>
      <c r="BP62" s="21"/>
      <c r="BR62" s="21"/>
      <c r="BS62" s="42"/>
    </row>
    <row r="63" spans="1:71" ht="15.75" thickBot="1" x14ac:dyDescent="0.3">
      <c r="A63" s="4">
        <v>46</v>
      </c>
      <c r="B63" s="107"/>
      <c r="C63" s="108"/>
      <c r="D63" s="109"/>
      <c r="E63" s="43"/>
      <c r="F63" s="97"/>
      <c r="G63" s="93"/>
      <c r="H63" s="88"/>
      <c r="I63" s="88"/>
      <c r="J63" s="88"/>
      <c r="K63" s="88"/>
      <c r="L63" s="89"/>
      <c r="M63" s="88"/>
      <c r="N63" s="88"/>
      <c r="O63" s="88"/>
      <c r="P63" s="88"/>
      <c r="Q63" s="88"/>
      <c r="R63" s="88"/>
      <c r="S63" s="88"/>
      <c r="T63" s="88"/>
      <c r="U63" s="88"/>
      <c r="V63" s="44">
        <f t="shared" si="17"/>
        <v>0</v>
      </c>
      <c r="W63" s="45">
        <f t="shared" si="1"/>
        <v>0</v>
      </c>
      <c r="X63" s="67">
        <f t="shared" si="18"/>
        <v>2</v>
      </c>
      <c r="AC63" s="21">
        <f t="shared" si="2"/>
        <v>0</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2"/>
        <v>0</v>
      </c>
      <c r="AN63" s="21">
        <f t="shared" si="13"/>
        <v>0</v>
      </c>
      <c r="AO63" s="21">
        <f t="shared" si="14"/>
        <v>0</v>
      </c>
      <c r="AP63" s="21">
        <f t="shared" si="15"/>
        <v>0</v>
      </c>
      <c r="AQ63" s="21">
        <f t="shared" si="16"/>
        <v>0</v>
      </c>
      <c r="AW63" s="41"/>
      <c r="AX63" s="41"/>
      <c r="AY63" s="41"/>
      <c r="AZ63" s="41"/>
      <c r="BA63" s="41"/>
      <c r="BB63" s="41"/>
      <c r="BC63" s="41"/>
      <c r="BD63" s="41"/>
      <c r="BE63" s="41"/>
      <c r="BF63" s="41"/>
      <c r="BG63" s="41"/>
      <c r="BH63" s="41"/>
      <c r="BI63" s="41"/>
      <c r="BJ63" s="41"/>
      <c r="BK63" s="41"/>
      <c r="BL63" s="41"/>
      <c r="BM63" s="41"/>
      <c r="BN63" s="41"/>
      <c r="BO63" s="41"/>
      <c r="BP63" s="41"/>
      <c r="BR63" s="21"/>
      <c r="BS63" s="42"/>
    </row>
    <row r="64" spans="1:71" x14ac:dyDescent="0.25">
      <c r="H64" s="68"/>
    </row>
    <row r="67" spans="2:10" x14ac:dyDescent="0.25">
      <c r="B67" s="11" t="s">
        <v>41</v>
      </c>
      <c r="C67" s="11"/>
      <c r="D67" s="11"/>
      <c r="E67" s="11"/>
      <c r="F67" s="11"/>
      <c r="G67" s="11"/>
      <c r="H67" s="11"/>
      <c r="I67" s="11"/>
      <c r="J67" s="11"/>
    </row>
    <row r="68" spans="2:10" x14ac:dyDescent="0.25">
      <c r="B68" s="12" t="s">
        <v>8</v>
      </c>
      <c r="C68" s="11" t="s">
        <v>57</v>
      </c>
      <c r="D68" s="11"/>
      <c r="E68" s="11"/>
      <c r="F68" s="11"/>
      <c r="G68" s="11"/>
      <c r="H68" s="11"/>
      <c r="I68" s="11"/>
      <c r="J68" s="11"/>
    </row>
    <row r="69" spans="2:10" x14ac:dyDescent="0.25">
      <c r="B69" s="13" t="s">
        <v>58</v>
      </c>
      <c r="C69" s="11" t="s">
        <v>59</v>
      </c>
      <c r="D69" s="11"/>
      <c r="E69" s="11"/>
      <c r="F69" s="11"/>
      <c r="G69" s="11"/>
      <c r="H69" s="11"/>
      <c r="I69" s="11"/>
      <c r="J69" s="11"/>
    </row>
    <row r="70" spans="2:10" x14ac:dyDescent="0.25">
      <c r="B70" s="13"/>
      <c r="C70" s="11"/>
      <c r="D70" s="11"/>
      <c r="E70" s="11"/>
      <c r="F70" s="11"/>
      <c r="G70" s="11"/>
      <c r="H70" s="11"/>
      <c r="I70" s="11"/>
      <c r="J70" s="11"/>
    </row>
    <row r="71" spans="2:10" x14ac:dyDescent="0.25">
      <c r="B71" s="65">
        <v>15</v>
      </c>
      <c r="C71" s="33" t="s">
        <v>54</v>
      </c>
      <c r="D71" s="66"/>
      <c r="E71" s="66"/>
      <c r="F71" s="66"/>
      <c r="G71" s="66"/>
      <c r="H71" s="11"/>
      <c r="I71" s="11"/>
      <c r="J71" s="11"/>
    </row>
    <row r="72" spans="2:10" x14ac:dyDescent="0.25">
      <c r="B72" s="43">
        <f>B71*0.6</f>
        <v>9</v>
      </c>
      <c r="C72" s="4" t="s">
        <v>55</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P5:AQ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X18:X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disablePrompts="1" count="1">
    <dataValidation type="list" allowBlank="1" showDropDown="1" showInputMessage="1" showErrorMessage="1" errorTitle="Ingrese una letra entre A y F" sqref="C13:H13">
      <formula1>$CF$24:$CF$30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95" workbookViewId="0">
      <selection activeCell="H105" sqref="H105"/>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8" t="s">
        <v>111</v>
      </c>
      <c r="C1" s="138"/>
      <c r="D1" s="138"/>
      <c r="E1" s="138"/>
      <c r="F1" s="138"/>
      <c r="G1" s="138"/>
      <c r="H1" s="19" t="s">
        <v>44</v>
      </c>
      <c r="I1" s="19"/>
    </row>
    <row r="2" spans="2:9" ht="15.75" x14ac:dyDescent="0.25">
      <c r="B2" s="139"/>
      <c r="C2" s="139"/>
      <c r="D2" s="139"/>
      <c r="E2" s="139"/>
      <c r="F2" s="139"/>
      <c r="G2" s="139"/>
      <c r="H2" s="19"/>
      <c r="I2" s="19"/>
    </row>
    <row r="3" spans="2:9" ht="15.75" x14ac:dyDescent="0.25">
      <c r="B3" s="144"/>
      <c r="C3" s="145"/>
      <c r="D3" s="145"/>
      <c r="E3" s="145"/>
      <c r="F3" s="145"/>
      <c r="G3" s="145"/>
      <c r="H3" s="145"/>
      <c r="I3" s="145"/>
    </row>
    <row r="4" spans="2:9" ht="15.75" x14ac:dyDescent="0.25">
      <c r="B4" s="146" t="str">
        <f>"ESTABLECIMIENTO: "&amp;Evamat!C11</f>
        <v>ESTABLECIMIENTO: ESCUELA LAS CAMELIAS</v>
      </c>
      <c r="C4" s="146"/>
      <c r="D4" s="146"/>
      <c r="E4" s="146"/>
      <c r="F4" s="146"/>
      <c r="G4" s="146"/>
      <c r="H4" s="6"/>
      <c r="I4" s="30"/>
    </row>
    <row r="5" spans="2:9" ht="15.75" x14ac:dyDescent="0.25">
      <c r="B5" s="146" t="str">
        <f>"CURSO: 4º Letra "&amp;Evamat!C13</f>
        <v xml:space="preserve">CURSO: 4º Letra </v>
      </c>
      <c r="C5" s="146"/>
      <c r="D5" s="146"/>
      <c r="E5" s="146"/>
      <c r="F5" s="146"/>
      <c r="G5" s="146"/>
    </row>
    <row r="6" spans="2:9" x14ac:dyDescent="0.25">
      <c r="B6" s="143" t="str">
        <f xml:space="preserve"> "PROFESOR(A) JEFE: "&amp;Evamat!C12</f>
        <v xml:space="preserve">PROFESOR(A) JEFE: </v>
      </c>
      <c r="C6" s="143"/>
      <c r="D6" s="143"/>
      <c r="E6" s="143"/>
      <c r="F6" s="143"/>
      <c r="G6" s="143"/>
    </row>
    <row r="7" spans="2:9" x14ac:dyDescent="0.25">
      <c r="B7" s="7"/>
      <c r="C7" s="7"/>
      <c r="D7" s="7"/>
      <c r="E7" s="7"/>
      <c r="F7" s="7"/>
      <c r="G7" s="7"/>
    </row>
    <row r="8" spans="2:9" ht="15.75" x14ac:dyDescent="0.25">
      <c r="B8" s="140" t="s">
        <v>29</v>
      </c>
      <c r="C8" s="140"/>
      <c r="D8" s="140"/>
      <c r="E8" s="140"/>
      <c r="F8" s="140"/>
      <c r="G8" s="140"/>
      <c r="H8" s="140"/>
    </row>
    <row r="9" spans="2:9" ht="54.75" customHeight="1" x14ac:dyDescent="0.25">
      <c r="B9" s="141" t="str">
        <f>"Este informe detalla los resultados de la Prueba de Educación Matemática realizada el "&amp;Evamat!F15&amp;" alumnos. Mientras mayor es el número de alumnos presentes, más representativos son los datos"</f>
        <v>Este informe detalla los resultados de la Prueba de Educación Matemática realizada el 44 alumnos. Mientras mayor es el número de alumnos presentes, más representativos son los datos</v>
      </c>
      <c r="C9" s="141"/>
      <c r="D9" s="141"/>
      <c r="E9" s="141"/>
      <c r="F9" s="141"/>
      <c r="G9" s="141"/>
      <c r="H9" s="16"/>
      <c r="I9" s="29"/>
    </row>
    <row r="10" spans="2:9" x14ac:dyDescent="0.25">
      <c r="B10" s="142" t="s">
        <v>30</v>
      </c>
      <c r="C10" s="142"/>
      <c r="D10" s="142"/>
      <c r="E10" s="142"/>
      <c r="F10" s="142"/>
      <c r="G10" s="142"/>
      <c r="H10" s="142"/>
    </row>
    <row r="11" spans="2:9" ht="15" customHeight="1" x14ac:dyDescent="0.25">
      <c r="B11" s="142"/>
      <c r="C11" s="142"/>
      <c r="D11" s="142"/>
      <c r="E11" s="142"/>
      <c r="F11" s="142"/>
      <c r="G11" s="142"/>
      <c r="H11" s="142"/>
    </row>
    <row r="12" spans="2:9" ht="44.25" customHeight="1" x14ac:dyDescent="0.25">
      <c r="B12" s="142"/>
      <c r="C12" s="142"/>
      <c r="D12" s="142"/>
      <c r="E12" s="142"/>
      <c r="F12" s="142"/>
      <c r="G12" s="142"/>
      <c r="H12" s="142"/>
    </row>
    <row r="14" spans="2:9" ht="25.5" x14ac:dyDescent="0.25">
      <c r="B14" s="36" t="s">
        <v>31</v>
      </c>
      <c r="C14" s="54" t="s">
        <v>65</v>
      </c>
      <c r="D14" s="54"/>
      <c r="E14" s="102"/>
      <c r="F14" s="56"/>
      <c r="G14" s="33"/>
      <c r="H14" s="32"/>
      <c r="I14" s="5"/>
    </row>
    <row r="15" spans="2:9" x14ac:dyDescent="0.25">
      <c r="B15" s="26" t="s">
        <v>32</v>
      </c>
      <c r="C15" s="35">
        <f t="shared" ref="C15" si="0">IF(SUM(E40:E85)=0,0,(AVERAGE(E40:E85)))</f>
        <v>2.2727272727272728E-2</v>
      </c>
      <c r="D15" s="35"/>
      <c r="E15" s="35"/>
      <c r="F15" s="35"/>
      <c r="G15" s="35"/>
      <c r="H15" s="35"/>
      <c r="I15" s="34"/>
    </row>
    <row r="16" spans="2:9" x14ac:dyDescent="0.25">
      <c r="B16" s="26" t="s">
        <v>33</v>
      </c>
      <c r="C16" s="35">
        <f t="shared" ref="C16" si="1">MIN(E40:E85)</f>
        <v>0</v>
      </c>
      <c r="D16" s="35"/>
      <c r="E16" s="35"/>
      <c r="F16" s="35"/>
      <c r="G16" s="35"/>
      <c r="H16" s="35"/>
      <c r="I16" s="5"/>
    </row>
    <row r="17" spans="2:9" x14ac:dyDescent="0.25">
      <c r="B17" s="26" t="s">
        <v>34</v>
      </c>
      <c r="C17" s="35">
        <f t="shared" ref="C17" si="2">MAX(E40:E85)</f>
        <v>1</v>
      </c>
      <c r="D17" s="35"/>
      <c r="E17" s="35"/>
      <c r="F17" s="35"/>
      <c r="G17" s="35"/>
      <c r="H17" s="35"/>
      <c r="I17" s="5"/>
    </row>
    <row r="19" spans="2:9" ht="15" customHeight="1" x14ac:dyDescent="0.25">
      <c r="B19" s="147" t="s">
        <v>46</v>
      </c>
      <c r="C19" s="147"/>
      <c r="D19" s="147"/>
      <c r="E19" s="147"/>
      <c r="F19" s="147"/>
      <c r="G19" s="147"/>
      <c r="H19" s="17"/>
    </row>
    <row r="20" spans="2:9" ht="12.75" customHeight="1" x14ac:dyDescent="0.25">
      <c r="B20" s="147"/>
      <c r="C20" s="147"/>
      <c r="D20" s="147"/>
      <c r="E20" s="147"/>
      <c r="F20" s="147"/>
      <c r="G20" s="147"/>
      <c r="H20" s="17"/>
    </row>
    <row r="21" spans="2:9" x14ac:dyDescent="0.25">
      <c r="B21" s="147"/>
      <c r="C21" s="147"/>
      <c r="D21" s="147"/>
      <c r="E21" s="147"/>
      <c r="F21" s="147"/>
      <c r="G21" s="147"/>
    </row>
    <row r="22" spans="2:9" x14ac:dyDescent="0.25">
      <c r="B22" s="147"/>
      <c r="C22" s="147"/>
      <c r="D22" s="147"/>
      <c r="E22" s="147"/>
      <c r="F22" s="147"/>
      <c r="G22" s="147"/>
    </row>
    <row r="23" spans="2:9" hidden="1" x14ac:dyDescent="0.25">
      <c r="B23" s="147"/>
      <c r="C23" s="147"/>
      <c r="D23" s="147"/>
      <c r="E23" s="147"/>
      <c r="F23" s="147"/>
      <c r="G23" s="147"/>
    </row>
    <row r="24" spans="2:9" hidden="1" x14ac:dyDescent="0.25">
      <c r="B24" s="147"/>
      <c r="C24" s="147"/>
      <c r="D24" s="147"/>
      <c r="E24" s="147"/>
      <c r="F24" s="147"/>
      <c r="G24" s="147"/>
    </row>
    <row r="25" spans="2:9" ht="8.25" hidden="1" customHeight="1" x14ac:dyDescent="0.25">
      <c r="B25" s="147"/>
      <c r="C25" s="147"/>
      <c r="D25" s="147"/>
      <c r="E25" s="147"/>
      <c r="F25" s="147"/>
      <c r="G25" s="147"/>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1"/>
      <c r="C35" s="131"/>
      <c r="D35" s="131"/>
      <c r="E35" s="131"/>
      <c r="F35" s="131"/>
      <c r="G35" s="131"/>
      <c r="H35" s="131"/>
    </row>
    <row r="37" spans="1:10" ht="33" customHeight="1" x14ac:dyDescent="0.25">
      <c r="B37" s="142" t="s">
        <v>42</v>
      </c>
      <c r="C37" s="142"/>
      <c r="D37" s="142"/>
      <c r="E37" s="142"/>
      <c r="F37" s="142"/>
      <c r="G37" s="142"/>
      <c r="H37" s="18"/>
    </row>
    <row r="39" spans="1:10" ht="30" customHeight="1" x14ac:dyDescent="0.25">
      <c r="A39" s="8" t="s">
        <v>9</v>
      </c>
      <c r="B39" s="148" t="s">
        <v>35</v>
      </c>
      <c r="C39" s="148"/>
      <c r="D39" s="148"/>
      <c r="E39" s="101" t="s">
        <v>63</v>
      </c>
      <c r="F39" s="101"/>
      <c r="G39" s="99"/>
      <c r="H39" s="100"/>
      <c r="I39" s="55"/>
      <c r="J39" s="27"/>
    </row>
    <row r="40" spans="1:10" x14ac:dyDescent="0.25">
      <c r="A40" s="4">
        <v>1</v>
      </c>
      <c r="B40" s="125" t="str">
        <f>Evamat!B18&amp;" "</f>
        <v xml:space="preserve">Aguilar Matamala Benjamín Fernando </v>
      </c>
      <c r="C40" s="125"/>
      <c r="D40" s="125"/>
      <c r="E40" s="9">
        <f>IF(Evamat!B18&lt;&gt;"",SUM(Evamat!AC18:AQ18)/15,"")</f>
        <v>1</v>
      </c>
      <c r="F40" s="9"/>
      <c r="G40" s="9"/>
      <c r="H40" s="9"/>
      <c r="I40" s="9"/>
      <c r="J40" s="9"/>
    </row>
    <row r="41" spans="1:10" x14ac:dyDescent="0.25">
      <c r="A41" s="4">
        <v>2</v>
      </c>
      <c r="B41" s="125" t="str">
        <f>Evamat!B19&amp;" "</f>
        <v xml:space="preserve">Alvarado Alvarado Catalina Andrea </v>
      </c>
      <c r="C41" s="125"/>
      <c r="D41" s="125"/>
      <c r="E41" s="9">
        <f>IF(Evamat!B19&lt;&gt;"",SUM(Evamat!AC19:AQ19)/15,"")</f>
        <v>0</v>
      </c>
      <c r="F41" s="9"/>
      <c r="G41" s="9"/>
      <c r="H41" s="9"/>
      <c r="I41" s="9"/>
      <c r="J41" s="9"/>
    </row>
    <row r="42" spans="1:10" x14ac:dyDescent="0.25">
      <c r="A42" s="4">
        <v>3</v>
      </c>
      <c r="B42" s="125" t="str">
        <f>Evamat!B20&amp;" "</f>
        <v xml:space="preserve">Ancapán Vives Diego Alesandre </v>
      </c>
      <c r="C42" s="125"/>
      <c r="D42" s="125"/>
      <c r="E42" s="9">
        <f>IF(Evamat!B20&lt;&gt;"",SUM(Evamat!AC20:AQ20)/15,"")</f>
        <v>0</v>
      </c>
      <c r="F42" s="9"/>
      <c r="G42" s="9"/>
      <c r="H42" s="9"/>
      <c r="I42" s="9"/>
      <c r="J42" s="9"/>
    </row>
    <row r="43" spans="1:10" x14ac:dyDescent="0.25">
      <c r="A43" s="4">
        <v>4</v>
      </c>
      <c r="B43" s="125" t="str">
        <f>Evamat!B21&amp;" "</f>
        <v xml:space="preserve">Argel Bustamante Carlos Emiliano </v>
      </c>
      <c r="C43" s="125"/>
      <c r="D43" s="125"/>
      <c r="E43" s="9">
        <f>IF(Evamat!B21&lt;&gt;"",SUM(Evamat!AC21:AQ21)/15,"")</f>
        <v>0</v>
      </c>
      <c r="F43" s="9"/>
      <c r="G43" s="9"/>
      <c r="H43" s="9"/>
      <c r="I43" s="9"/>
      <c r="J43" s="9"/>
    </row>
    <row r="44" spans="1:10" x14ac:dyDescent="0.25">
      <c r="A44" s="4">
        <v>5</v>
      </c>
      <c r="B44" s="125" t="str">
        <f>Evamat!B22&amp;" "</f>
        <v xml:space="preserve">Barra Orellana José Víctor Daniel </v>
      </c>
      <c r="C44" s="125"/>
      <c r="D44" s="125"/>
      <c r="E44" s="9">
        <f>IF(Evamat!B22&lt;&gt;"",SUM(Evamat!AC22:AQ22)/15,"")</f>
        <v>0</v>
      </c>
      <c r="F44" s="9"/>
      <c r="G44" s="9"/>
      <c r="H44" s="9"/>
      <c r="I44" s="9"/>
      <c r="J44" s="9"/>
    </row>
    <row r="45" spans="1:10" x14ac:dyDescent="0.25">
      <c r="A45" s="4">
        <v>6</v>
      </c>
      <c r="B45" s="125" t="str">
        <f>Evamat!B23&amp;" "</f>
        <v xml:space="preserve">Barría Gallardo Pía Javiera </v>
      </c>
      <c r="C45" s="125"/>
      <c r="D45" s="125"/>
      <c r="E45" s="9">
        <f>IF(Evamat!B23&lt;&gt;"",SUM(Evamat!AC23:AQ23)/15,"")</f>
        <v>0</v>
      </c>
      <c r="F45" s="9"/>
      <c r="G45" s="9"/>
      <c r="H45" s="9"/>
      <c r="I45" s="9"/>
      <c r="J45" s="9"/>
    </row>
    <row r="46" spans="1:10" x14ac:dyDescent="0.25">
      <c r="A46" s="4">
        <v>7</v>
      </c>
      <c r="B46" s="125" t="str">
        <f>Evamat!B24&amp;" "</f>
        <v xml:space="preserve">Barrientos Vargas Benjamín Albany </v>
      </c>
      <c r="C46" s="125"/>
      <c r="D46" s="125"/>
      <c r="E46" s="9">
        <f>IF(Evamat!B24&lt;&gt;"",SUM(Evamat!AC24:AQ24)/15,"")</f>
        <v>0</v>
      </c>
      <c r="F46" s="9"/>
      <c r="G46" s="9"/>
      <c r="H46" s="9"/>
      <c r="I46" s="9"/>
      <c r="J46" s="9"/>
    </row>
    <row r="47" spans="1:10" x14ac:dyDescent="0.25">
      <c r="A47" s="4">
        <v>8</v>
      </c>
      <c r="B47" s="125" t="str">
        <f>Evamat!B25&amp;" "</f>
        <v xml:space="preserve">Carrasco Meneses Brayan David </v>
      </c>
      <c r="C47" s="125"/>
      <c r="D47" s="125"/>
      <c r="E47" s="9">
        <f>IF(Evamat!B25&lt;&gt;"",SUM(Evamat!AC25:AQ25)/15,"")</f>
        <v>0</v>
      </c>
      <c r="F47" s="9"/>
      <c r="G47" s="9"/>
      <c r="H47" s="9"/>
      <c r="I47" s="9"/>
      <c r="J47" s="9"/>
    </row>
    <row r="48" spans="1:10" x14ac:dyDescent="0.25">
      <c r="A48" s="4">
        <v>9</v>
      </c>
      <c r="B48" s="125" t="str">
        <f>Evamat!B26&amp;" "</f>
        <v xml:space="preserve">Chacon Chacón Tamara Del Pilar </v>
      </c>
      <c r="C48" s="125"/>
      <c r="D48" s="125"/>
      <c r="E48" s="9">
        <f>IF(Evamat!B26&lt;&gt;"",SUM(Evamat!AC26:AQ26)/15,"")</f>
        <v>0</v>
      </c>
      <c r="F48" s="9"/>
      <c r="G48" s="9"/>
      <c r="H48" s="9"/>
      <c r="I48" s="9"/>
      <c r="J48" s="9"/>
    </row>
    <row r="49" spans="1:10" x14ac:dyDescent="0.25">
      <c r="A49" s="4">
        <v>10</v>
      </c>
      <c r="B49" s="125" t="str">
        <f>Evamat!B27&amp;" "</f>
        <v xml:space="preserve">Correa Uribe Mikaela De Jesus </v>
      </c>
      <c r="C49" s="125"/>
      <c r="D49" s="125"/>
      <c r="E49" s="9">
        <f>IF(Evamat!B27&lt;&gt;"",SUM(Evamat!AC27:AQ27)/15,"")</f>
        <v>0</v>
      </c>
      <c r="F49" s="9"/>
      <c r="G49" s="9"/>
      <c r="H49" s="9"/>
      <c r="I49" s="9"/>
      <c r="J49" s="9"/>
    </row>
    <row r="50" spans="1:10" x14ac:dyDescent="0.25">
      <c r="A50" s="4">
        <v>11</v>
      </c>
      <c r="B50" s="125" t="str">
        <f>Evamat!B28&amp;" "</f>
        <v xml:space="preserve">Galindo Gallardo Estefany Macarena </v>
      </c>
      <c r="C50" s="125"/>
      <c r="D50" s="125"/>
      <c r="E50" s="9">
        <f>IF(Evamat!B28&lt;&gt;"",SUM(Evamat!AC28:AQ28)/15,"")</f>
        <v>0</v>
      </c>
      <c r="F50" s="9"/>
      <c r="G50" s="9"/>
      <c r="H50" s="9"/>
      <c r="I50" s="9"/>
      <c r="J50" s="9"/>
    </row>
    <row r="51" spans="1:10" x14ac:dyDescent="0.25">
      <c r="A51" s="4">
        <v>12</v>
      </c>
      <c r="B51" s="125" t="str">
        <f>Evamat!B29&amp;" "</f>
        <v xml:space="preserve">Galindo Márquez José Luis </v>
      </c>
      <c r="C51" s="125"/>
      <c r="D51" s="125"/>
      <c r="E51" s="9">
        <f>IF(Evamat!B29&lt;&gt;"",SUM(Evamat!AC29:AQ29)/15,"")</f>
        <v>0</v>
      </c>
      <c r="F51" s="9"/>
      <c r="G51" s="9"/>
      <c r="H51" s="9"/>
      <c r="I51" s="9"/>
      <c r="J51" s="9"/>
    </row>
    <row r="52" spans="1:10" x14ac:dyDescent="0.25">
      <c r="A52" s="4">
        <v>13</v>
      </c>
      <c r="B52" s="125" t="str">
        <f>Evamat!B30&amp;" "</f>
        <v xml:space="preserve">Gómez Paredes Dafne Carolina </v>
      </c>
      <c r="C52" s="125"/>
      <c r="D52" s="125"/>
      <c r="E52" s="9">
        <f>IF(Evamat!B30&lt;&gt;"",SUM(Evamat!AC30:AQ30)/15,"")</f>
        <v>0</v>
      </c>
      <c r="F52" s="9"/>
      <c r="G52" s="9"/>
      <c r="H52" s="9"/>
      <c r="I52" s="9"/>
      <c r="J52" s="9"/>
    </row>
    <row r="53" spans="1:10" x14ac:dyDescent="0.25">
      <c r="A53" s="4">
        <v>14</v>
      </c>
      <c r="B53" s="125" t="str">
        <f>Evamat!B31&amp;" "</f>
        <v xml:space="preserve">Guzmán Saldivia Carlos Bernardo </v>
      </c>
      <c r="C53" s="125"/>
      <c r="D53" s="125"/>
      <c r="E53" s="9">
        <f>IF(Evamat!B31&lt;&gt;"",SUM(Evamat!AC31:AQ31)/15,"")</f>
        <v>0</v>
      </c>
      <c r="F53" s="9"/>
      <c r="G53" s="9"/>
      <c r="H53" s="9"/>
      <c r="I53" s="9"/>
      <c r="J53" s="9"/>
    </row>
    <row r="54" spans="1:10" x14ac:dyDescent="0.25">
      <c r="A54" s="4">
        <v>15</v>
      </c>
      <c r="B54" s="125" t="str">
        <f>Evamat!B32&amp;" "</f>
        <v xml:space="preserve">Herrera Negrón Pedro Tomás Andrés </v>
      </c>
      <c r="C54" s="125"/>
      <c r="D54" s="125"/>
      <c r="E54" s="9">
        <f>IF(Evamat!B32&lt;&gt;"",SUM(Evamat!AC32:AQ32)/15,"")</f>
        <v>0</v>
      </c>
      <c r="F54" s="9"/>
      <c r="G54" s="9"/>
      <c r="H54" s="9"/>
      <c r="I54" s="9"/>
      <c r="J54" s="9"/>
    </row>
    <row r="55" spans="1:10" x14ac:dyDescent="0.25">
      <c r="A55" s="4">
        <v>16</v>
      </c>
      <c r="B55" s="125" t="str">
        <f>Evamat!B33&amp;" "</f>
        <v xml:space="preserve">Llanquilef Torres Claudio Alexander </v>
      </c>
      <c r="C55" s="125"/>
      <c r="D55" s="125"/>
      <c r="E55" s="9">
        <f>IF(Evamat!B33&lt;&gt;"",SUM(Evamat!AC33:AQ33)/15,"")</f>
        <v>0</v>
      </c>
      <c r="F55" s="9"/>
      <c r="G55" s="9"/>
      <c r="H55" s="9"/>
      <c r="I55" s="9"/>
      <c r="J55" s="9"/>
    </row>
    <row r="56" spans="1:10" x14ac:dyDescent="0.25">
      <c r="A56" s="4">
        <v>17</v>
      </c>
      <c r="B56" s="125" t="str">
        <f>Evamat!B34&amp;" "</f>
        <v xml:space="preserve">Maldonado Marileo Maicol Esteban </v>
      </c>
      <c r="C56" s="125"/>
      <c r="D56" s="125"/>
      <c r="E56" s="9">
        <f>IF(Evamat!B34&lt;&gt;"",SUM(Evamat!AC34:AQ34)/15,"")</f>
        <v>0</v>
      </c>
      <c r="F56" s="9"/>
      <c r="G56" s="9"/>
      <c r="H56" s="9"/>
      <c r="I56" s="9"/>
      <c r="J56" s="9"/>
    </row>
    <row r="57" spans="1:10" x14ac:dyDescent="0.25">
      <c r="A57" s="4">
        <v>18</v>
      </c>
      <c r="B57" s="125" t="str">
        <f>Evamat!B35&amp;" "</f>
        <v xml:space="preserve">Mena Maldonado Noelia Casandra </v>
      </c>
      <c r="C57" s="125"/>
      <c r="D57" s="125"/>
      <c r="E57" s="9">
        <f>IF(Evamat!B35&lt;&gt;"",SUM(Evamat!AC35:AQ35)/15,"")</f>
        <v>0</v>
      </c>
      <c r="F57" s="9"/>
      <c r="G57" s="9"/>
      <c r="H57" s="9"/>
      <c r="I57" s="9"/>
      <c r="J57" s="9"/>
    </row>
    <row r="58" spans="1:10" x14ac:dyDescent="0.25">
      <c r="A58" s="4">
        <v>19</v>
      </c>
      <c r="B58" s="125" t="str">
        <f>Evamat!B36&amp;" "</f>
        <v xml:space="preserve">Molina López Franco Aquiles Eliberto </v>
      </c>
      <c r="C58" s="125"/>
      <c r="D58" s="125"/>
      <c r="E58" s="9">
        <f>IF(Evamat!B36&lt;&gt;"",SUM(Evamat!AC36:AQ36)/15,"")</f>
        <v>0</v>
      </c>
      <c r="F58" s="9"/>
      <c r="G58" s="9"/>
      <c r="H58" s="9"/>
      <c r="I58" s="9"/>
      <c r="J58" s="9"/>
    </row>
    <row r="59" spans="1:10" x14ac:dyDescent="0.25">
      <c r="A59" s="4">
        <v>20</v>
      </c>
      <c r="B59" s="125" t="str">
        <f>Evamat!B37&amp;" "</f>
        <v xml:space="preserve">Molina Meneses Francheska De Lourdes </v>
      </c>
      <c r="C59" s="125"/>
      <c r="D59" s="125"/>
      <c r="E59" s="9">
        <f>IF(Evamat!B37&lt;&gt;"",SUM(Evamat!AC37:AQ37)/15,"")</f>
        <v>0</v>
      </c>
      <c r="F59" s="9"/>
      <c r="G59" s="9"/>
      <c r="H59" s="9"/>
      <c r="I59" s="9"/>
      <c r="J59" s="9"/>
    </row>
    <row r="60" spans="1:10" x14ac:dyDescent="0.25">
      <c r="A60" s="4">
        <v>21</v>
      </c>
      <c r="B60" s="125" t="str">
        <f>Evamat!B38&amp;" "</f>
        <v xml:space="preserve">Montiel Quintul Karla Valentina </v>
      </c>
      <c r="C60" s="125"/>
      <c r="D60" s="125"/>
      <c r="E60" s="9">
        <f>IF(Evamat!B38&lt;&gt;"",SUM(Evamat!AC38:AQ38)/15,"")</f>
        <v>0</v>
      </c>
      <c r="F60" s="9"/>
      <c r="G60" s="9"/>
      <c r="H60" s="9"/>
      <c r="I60" s="9"/>
      <c r="J60" s="9"/>
    </row>
    <row r="61" spans="1:10" x14ac:dyDescent="0.25">
      <c r="A61" s="4">
        <v>22</v>
      </c>
      <c r="B61" s="125" t="str">
        <f>Evamat!B39&amp;" "</f>
        <v xml:space="preserve">Nancuante Burgos Alan Dante </v>
      </c>
      <c r="C61" s="125"/>
      <c r="D61" s="125"/>
      <c r="E61" s="9">
        <f>IF(Evamat!B39&lt;&gt;"",SUM(Evamat!AC39:AQ39)/15,"")</f>
        <v>0</v>
      </c>
      <c r="F61" s="9"/>
      <c r="G61" s="9"/>
      <c r="H61" s="9"/>
      <c r="I61" s="9"/>
      <c r="J61" s="9"/>
    </row>
    <row r="62" spans="1:10" x14ac:dyDescent="0.25">
      <c r="A62" s="4">
        <v>23</v>
      </c>
      <c r="B62" s="125" t="str">
        <f>Evamat!B40&amp;" "</f>
        <v xml:space="preserve">Neumann Téllez Sali Ivania </v>
      </c>
      <c r="C62" s="125"/>
      <c r="D62" s="125"/>
      <c r="E62" s="9">
        <f>IF(Evamat!B40&lt;&gt;"",SUM(Evamat!AC40:AQ40)/15,"")</f>
        <v>0</v>
      </c>
      <c r="F62" s="9"/>
      <c r="G62" s="9"/>
      <c r="H62" s="9"/>
      <c r="I62" s="9"/>
      <c r="J62" s="9"/>
    </row>
    <row r="63" spans="1:10" x14ac:dyDescent="0.25">
      <c r="A63" s="4">
        <v>24</v>
      </c>
      <c r="B63" s="125" t="str">
        <f>Evamat!B41&amp;" "</f>
        <v xml:space="preserve">Ojeda Gadaleta Bastián Osvaldo </v>
      </c>
      <c r="C63" s="125"/>
      <c r="D63" s="125"/>
      <c r="E63" s="9">
        <f>IF(Evamat!B41&lt;&gt;"",SUM(Evamat!AC41:AQ41)/15,"")</f>
        <v>0</v>
      </c>
      <c r="F63" s="9"/>
      <c r="G63" s="9"/>
      <c r="H63" s="9"/>
      <c r="I63" s="9"/>
      <c r="J63" s="9"/>
    </row>
    <row r="64" spans="1:10" x14ac:dyDescent="0.25">
      <c r="A64" s="4">
        <v>25</v>
      </c>
      <c r="B64" s="125" t="str">
        <f>Evamat!B42&amp;" "</f>
        <v xml:space="preserve">Ojeda Serón Catalina Danitza </v>
      </c>
      <c r="C64" s="125"/>
      <c r="D64" s="125"/>
      <c r="E64" s="9">
        <f>IF(Evamat!B42&lt;&gt;"",SUM(Evamat!AC42:AQ42)/15,"")</f>
        <v>0</v>
      </c>
      <c r="F64" s="9"/>
      <c r="G64" s="9"/>
      <c r="H64" s="9"/>
      <c r="I64" s="9"/>
      <c r="J64" s="9"/>
    </row>
    <row r="65" spans="1:10" x14ac:dyDescent="0.25">
      <c r="A65" s="4">
        <v>26</v>
      </c>
      <c r="B65" s="125" t="str">
        <f>Evamat!B43&amp;" "</f>
        <v xml:space="preserve">Olavarría Paillaleve Néstor Nicolás </v>
      </c>
      <c r="C65" s="125"/>
      <c r="D65" s="125"/>
      <c r="E65" s="9">
        <f>IF(Evamat!B43&lt;&gt;"",SUM(Evamat!AC43:AQ43)/15,"")</f>
        <v>0</v>
      </c>
      <c r="F65" s="9"/>
      <c r="G65" s="9"/>
      <c r="H65" s="9"/>
      <c r="I65" s="9"/>
      <c r="J65" s="9"/>
    </row>
    <row r="66" spans="1:10" x14ac:dyDescent="0.25">
      <c r="A66" s="4">
        <v>27</v>
      </c>
      <c r="B66" s="125" t="str">
        <f>Evamat!B44&amp;" "</f>
        <v xml:space="preserve">Olivares Vicencio Giuliano Antonio </v>
      </c>
      <c r="C66" s="125"/>
      <c r="D66" s="125"/>
      <c r="E66" s="9">
        <f>IF(Evamat!B44&lt;&gt;"",SUM(Evamat!AC44:AQ44)/15,"")</f>
        <v>0</v>
      </c>
      <c r="F66" s="9"/>
      <c r="G66" s="9"/>
      <c r="H66" s="9"/>
      <c r="I66" s="9"/>
      <c r="J66" s="9"/>
    </row>
    <row r="67" spans="1:10" x14ac:dyDescent="0.25">
      <c r="A67" s="4">
        <v>28</v>
      </c>
      <c r="B67" s="125" t="str">
        <f>Evamat!B45&amp;" "</f>
        <v xml:space="preserve">Oyarzo González Benjamín Alejandro </v>
      </c>
      <c r="C67" s="125"/>
      <c r="D67" s="125"/>
      <c r="E67" s="9">
        <f>IF(Evamat!B45&lt;&gt;"",SUM(Evamat!AC45:AQ45)/15,"")</f>
        <v>0</v>
      </c>
      <c r="F67" s="9"/>
      <c r="G67" s="9"/>
      <c r="H67" s="9"/>
      <c r="I67" s="9"/>
      <c r="J67" s="9"/>
    </row>
    <row r="68" spans="1:10" x14ac:dyDescent="0.25">
      <c r="A68" s="4">
        <v>29</v>
      </c>
      <c r="B68" s="125" t="str">
        <f>Evamat!B46&amp;" "</f>
        <v xml:space="preserve">Oyarzún Almonacid Constanza Paz </v>
      </c>
      <c r="C68" s="125"/>
      <c r="D68" s="125"/>
      <c r="E68" s="9">
        <f>IF(Evamat!B46&lt;&gt;"",SUM(Evamat!AC46:AQ46)/15,"")</f>
        <v>0</v>
      </c>
      <c r="F68" s="9"/>
      <c r="G68" s="9"/>
      <c r="H68" s="9"/>
      <c r="I68" s="9"/>
      <c r="J68" s="9"/>
    </row>
    <row r="69" spans="1:10" x14ac:dyDescent="0.25">
      <c r="A69" s="4">
        <v>30</v>
      </c>
      <c r="B69" s="125" t="str">
        <f>Evamat!B47&amp;" "</f>
        <v xml:space="preserve">Paredes Paredes Ignacio Andrés </v>
      </c>
      <c r="C69" s="125"/>
      <c r="D69" s="125"/>
      <c r="E69" s="9">
        <f>IF(Evamat!B47&lt;&gt;"",SUM(Evamat!AC47:AQ47)/15,"")</f>
        <v>0</v>
      </c>
      <c r="F69" s="9"/>
      <c r="G69" s="9"/>
      <c r="H69" s="9"/>
      <c r="I69" s="9"/>
      <c r="J69" s="9"/>
    </row>
    <row r="70" spans="1:10" x14ac:dyDescent="0.25">
      <c r="A70" s="4">
        <v>31</v>
      </c>
      <c r="B70" s="125" t="str">
        <f>Evamat!B48&amp;" "</f>
        <v xml:space="preserve">Quintul Ojeda Daniela Del Carmen </v>
      </c>
      <c r="C70" s="125"/>
      <c r="D70" s="125"/>
      <c r="E70" s="9">
        <f>IF(Evamat!B48&lt;&gt;"",SUM(Evamat!AC48:AQ48)/15,"")</f>
        <v>0</v>
      </c>
      <c r="F70" s="9"/>
      <c r="G70" s="9"/>
      <c r="H70" s="9"/>
      <c r="I70" s="9"/>
      <c r="J70" s="9"/>
    </row>
    <row r="71" spans="1:10" x14ac:dyDescent="0.25">
      <c r="A71" s="4">
        <v>32</v>
      </c>
      <c r="B71" s="125" t="str">
        <f>Evamat!B49&amp;" "</f>
        <v xml:space="preserve">Quiroz Pino Felipe Andrés </v>
      </c>
      <c r="C71" s="125"/>
      <c r="D71" s="125"/>
      <c r="E71" s="9">
        <f>IF(Evamat!B49&lt;&gt;"",SUM(Evamat!AC49:AQ49)/15,"")</f>
        <v>0</v>
      </c>
      <c r="F71" s="9"/>
      <c r="G71" s="9"/>
      <c r="H71" s="9"/>
      <c r="I71" s="9"/>
      <c r="J71" s="9"/>
    </row>
    <row r="72" spans="1:10" x14ac:dyDescent="0.25">
      <c r="A72" s="4">
        <v>33</v>
      </c>
      <c r="B72" s="125" t="str">
        <f>Evamat!B50&amp;" "</f>
        <v xml:space="preserve">Reicahuin Almonacid Fernanda Antonia </v>
      </c>
      <c r="C72" s="125"/>
      <c r="D72" s="125"/>
      <c r="E72" s="9">
        <f>IF(Evamat!B50&lt;&gt;"",SUM(Evamat!AC50:AQ50)/15,"")</f>
        <v>0</v>
      </c>
      <c r="F72" s="9"/>
      <c r="G72" s="9"/>
      <c r="H72" s="9"/>
      <c r="I72" s="9"/>
      <c r="J72" s="9"/>
    </row>
    <row r="73" spans="1:10" x14ac:dyDescent="0.25">
      <c r="A73" s="4">
        <v>34</v>
      </c>
      <c r="B73" s="125" t="str">
        <f>Evamat!B51&amp;" "</f>
        <v xml:space="preserve">Rivera Ojeda Clenardo Hernán </v>
      </c>
      <c r="C73" s="125"/>
      <c r="D73" s="125"/>
      <c r="E73" s="9">
        <f>IF(Evamat!B51&lt;&gt;"",SUM(Evamat!AC51:AQ51)/15,"")</f>
        <v>0</v>
      </c>
      <c r="F73" s="9"/>
      <c r="G73" s="9"/>
      <c r="H73" s="9"/>
      <c r="I73" s="9"/>
      <c r="J73" s="9"/>
    </row>
    <row r="74" spans="1:10" x14ac:dyDescent="0.25">
      <c r="A74" s="4">
        <v>35</v>
      </c>
      <c r="B74" s="125" t="str">
        <f>Evamat!B52&amp;" "</f>
        <v xml:space="preserve">Rivera Ojeda Diego Alejandro </v>
      </c>
      <c r="C74" s="125"/>
      <c r="D74" s="125"/>
      <c r="E74" s="9">
        <f>IF(Evamat!B52&lt;&gt;"",SUM(Evamat!AC52:AQ52)/15,"")</f>
        <v>0</v>
      </c>
      <c r="F74" s="9"/>
      <c r="G74" s="9"/>
      <c r="H74" s="9"/>
      <c r="I74" s="9"/>
      <c r="J74" s="9"/>
    </row>
    <row r="75" spans="1:10" x14ac:dyDescent="0.25">
      <c r="A75" s="4">
        <v>36</v>
      </c>
      <c r="B75" s="125" t="str">
        <f>Evamat!B53&amp;" "</f>
        <v xml:space="preserve">San Martín Soto Natacha Romina </v>
      </c>
      <c r="C75" s="125"/>
      <c r="D75" s="125"/>
      <c r="E75" s="9">
        <f>IF(Evamat!B53&lt;&gt;"",SUM(Evamat!AC53:AQ53)/15,"")</f>
        <v>0</v>
      </c>
      <c r="F75" s="9"/>
      <c r="G75" s="9"/>
      <c r="H75" s="9"/>
      <c r="I75" s="9"/>
      <c r="J75" s="9"/>
    </row>
    <row r="76" spans="1:10" x14ac:dyDescent="0.25">
      <c r="A76" s="4">
        <v>37</v>
      </c>
      <c r="B76" s="125" t="str">
        <f>Evamat!B54&amp;" "</f>
        <v xml:space="preserve">Sepúlveda Almonacid Constanza Andrea </v>
      </c>
      <c r="C76" s="125"/>
      <c r="D76" s="125"/>
      <c r="E76" s="9">
        <f>IF(Evamat!B54&lt;&gt;"",SUM(Evamat!AC54:AQ54)/15,"")</f>
        <v>0</v>
      </c>
      <c r="F76" s="9"/>
      <c r="G76" s="9"/>
      <c r="H76" s="9"/>
      <c r="I76" s="9"/>
      <c r="J76" s="9"/>
    </row>
    <row r="77" spans="1:10" x14ac:dyDescent="0.25">
      <c r="A77" s="4">
        <v>38</v>
      </c>
      <c r="B77" s="125" t="str">
        <f>Evamat!B55&amp;" "</f>
        <v xml:space="preserve">Ulloa Velásquez Pilar Anacely </v>
      </c>
      <c r="C77" s="125"/>
      <c r="D77" s="125"/>
      <c r="E77" s="9">
        <f>IF(Evamat!B55&lt;&gt;"",SUM(Evamat!AC55:AQ55)/15,"")</f>
        <v>0</v>
      </c>
      <c r="F77" s="9"/>
      <c r="G77" s="9"/>
      <c r="H77" s="9"/>
      <c r="I77" s="9"/>
      <c r="J77" s="9"/>
    </row>
    <row r="78" spans="1:10" x14ac:dyDescent="0.25">
      <c r="A78" s="4">
        <v>39</v>
      </c>
      <c r="B78" s="125" t="str">
        <f>Evamat!B56&amp;" "</f>
        <v xml:space="preserve">Velásquez Yefi Gerson Benjamín </v>
      </c>
      <c r="C78" s="125"/>
      <c r="D78" s="125"/>
      <c r="E78" s="9">
        <f>IF(Evamat!B56&lt;&gt;"",SUM(Evamat!AC56:AQ56)/15,"")</f>
        <v>0</v>
      </c>
      <c r="F78" s="9"/>
      <c r="G78" s="9"/>
      <c r="H78" s="9"/>
      <c r="I78" s="9"/>
      <c r="J78" s="9"/>
    </row>
    <row r="79" spans="1:10" x14ac:dyDescent="0.25">
      <c r="A79" s="4">
        <v>40</v>
      </c>
      <c r="B79" s="125" t="str">
        <f>Evamat!B57&amp;" "</f>
        <v xml:space="preserve">Vidal Vidal Denisse Scarlett </v>
      </c>
      <c r="C79" s="125"/>
      <c r="D79" s="125"/>
      <c r="E79" s="9">
        <f>IF(Evamat!B57&lt;&gt;"",SUM(Evamat!AC57:AQ57)/15,"")</f>
        <v>0</v>
      </c>
      <c r="F79" s="9"/>
      <c r="G79" s="9"/>
      <c r="H79" s="9"/>
      <c r="I79" s="9"/>
      <c r="J79" s="9"/>
    </row>
    <row r="80" spans="1:10" x14ac:dyDescent="0.25">
      <c r="A80" s="4">
        <v>41</v>
      </c>
      <c r="B80" s="125" t="str">
        <f>Evamat!B58&amp;" "</f>
        <v xml:space="preserve">Cárcamo Hidalgo Javiera Francisca </v>
      </c>
      <c r="C80" s="125"/>
      <c r="D80" s="125"/>
      <c r="E80" s="9">
        <f>IF(Evamat!B58&lt;&gt;"",SUM(Evamat!AC58:AQ58)/15,"")</f>
        <v>0</v>
      </c>
      <c r="F80" s="9"/>
      <c r="G80" s="9"/>
      <c r="H80" s="9"/>
      <c r="I80" s="9"/>
      <c r="J80" s="9"/>
    </row>
    <row r="81" spans="1:13" x14ac:dyDescent="0.25">
      <c r="A81" s="4">
        <v>42</v>
      </c>
      <c r="B81" s="125" t="str">
        <f>Evamat!B59&amp;" "</f>
        <v xml:space="preserve">Cárcamo Ruminot Stefany Alejandra </v>
      </c>
      <c r="C81" s="125"/>
      <c r="D81" s="125"/>
      <c r="E81" s="9">
        <f>IF(Evamat!B59&lt;&gt;"",SUM(Evamat!AC59:AQ59)/15,"")</f>
        <v>0</v>
      </c>
      <c r="F81" s="9"/>
      <c r="G81" s="9"/>
      <c r="H81" s="9"/>
      <c r="I81" s="9"/>
      <c r="J81" s="9"/>
    </row>
    <row r="82" spans="1:13" x14ac:dyDescent="0.25">
      <c r="A82" s="4">
        <v>43</v>
      </c>
      <c r="B82" s="125" t="str">
        <f>Evamat!B60&amp;" "</f>
        <v xml:space="preserve">Soto Velásquez Maikol Enrique </v>
      </c>
      <c r="C82" s="125"/>
      <c r="D82" s="125"/>
      <c r="E82" s="9">
        <f>IF(Evamat!B60&lt;&gt;"",SUM(Evamat!AC60:AQ60)/15,"")</f>
        <v>0</v>
      </c>
      <c r="F82" s="9"/>
      <c r="G82" s="9"/>
      <c r="H82" s="9"/>
      <c r="I82" s="9"/>
      <c r="J82" s="9"/>
    </row>
    <row r="83" spans="1:13" x14ac:dyDescent="0.25">
      <c r="A83" s="4">
        <v>44</v>
      </c>
      <c r="B83" s="125" t="str">
        <f>Evamat!B61&amp;" "</f>
        <v xml:space="preserve">Burgos Trujillo Thyare Belén Monserrath </v>
      </c>
      <c r="C83" s="125"/>
      <c r="D83" s="125"/>
      <c r="E83" s="9">
        <f>IF(Evamat!B61&lt;&gt;"",SUM(Evamat!AC61:AQ61)/15,"")</f>
        <v>0</v>
      </c>
      <c r="F83" s="9"/>
      <c r="G83" s="9"/>
      <c r="H83" s="9"/>
      <c r="I83" s="9"/>
      <c r="J83" s="9"/>
    </row>
    <row r="84" spans="1:13" x14ac:dyDescent="0.25">
      <c r="A84" s="4">
        <v>45</v>
      </c>
      <c r="B84" s="125" t="str">
        <f>Evamat!B62&amp;" "</f>
        <v xml:space="preserve"> </v>
      </c>
      <c r="C84" s="125"/>
      <c r="D84" s="125"/>
      <c r="E84" s="9" t="str">
        <f>IF(Evamat!B62&lt;&gt;"",SUM(Evamat!AC62:AQ62)/15,"")</f>
        <v/>
      </c>
      <c r="F84" s="9"/>
      <c r="G84" s="9"/>
      <c r="H84" s="9"/>
      <c r="I84" s="9"/>
      <c r="J84" s="9"/>
    </row>
    <row r="85" spans="1:13" ht="15.75" thickBot="1" x14ac:dyDescent="0.3">
      <c r="A85" s="14">
        <v>46</v>
      </c>
      <c r="B85" s="127" t="str">
        <f>Evamat!B63&amp;" "</f>
        <v xml:space="preserve"> </v>
      </c>
      <c r="C85" s="127"/>
      <c r="D85" s="127"/>
      <c r="E85" s="9" t="str">
        <f>IF(Evamat!B63&lt;&gt;"",SUM(Evamat!AC63:AQ63)/15,"")</f>
        <v/>
      </c>
      <c r="F85" s="9"/>
      <c r="G85" s="9"/>
      <c r="H85" s="9"/>
      <c r="I85" s="48"/>
      <c r="J85" s="48"/>
    </row>
    <row r="86" spans="1:13" ht="15.75" thickBot="1" x14ac:dyDescent="0.3">
      <c r="A86" s="128" t="s">
        <v>37</v>
      </c>
      <c r="B86" s="129"/>
      <c r="C86" s="129"/>
      <c r="D86" s="130"/>
      <c r="E86" s="50">
        <f>AVERAGE(E40:E85)</f>
        <v>2.2727272727272728E-2</v>
      </c>
      <c r="F86" s="49"/>
      <c r="G86" s="51"/>
      <c r="H86" s="49"/>
      <c r="I86" s="51"/>
      <c r="J86" s="49"/>
    </row>
    <row r="88" spans="1:13" ht="83.25" customHeight="1" x14ac:dyDescent="0.25">
      <c r="B88" s="131" t="s">
        <v>43</v>
      </c>
      <c r="C88" s="131"/>
      <c r="D88" s="131"/>
      <c r="E88" s="131"/>
      <c r="F88" s="131"/>
      <c r="G88" s="131"/>
      <c r="H88" s="131"/>
    </row>
    <row r="89" spans="1:13" ht="15.75" thickBot="1" x14ac:dyDescent="0.3"/>
    <row r="90" spans="1:13" ht="16.5" thickBot="1" x14ac:dyDescent="0.3">
      <c r="A90" s="58" t="s">
        <v>38</v>
      </c>
      <c r="B90" s="151" t="s">
        <v>62</v>
      </c>
      <c r="C90" s="152"/>
      <c r="D90" s="149" t="s">
        <v>53</v>
      </c>
      <c r="E90" s="149"/>
      <c r="F90" s="149"/>
      <c r="G90" s="150"/>
      <c r="H90" s="53" t="s">
        <v>36</v>
      </c>
    </row>
    <row r="91" spans="1:13" ht="30" customHeight="1" x14ac:dyDescent="0.25">
      <c r="A91" s="25">
        <v>1</v>
      </c>
      <c r="B91" s="155" t="s">
        <v>65</v>
      </c>
      <c r="C91" s="156"/>
      <c r="D91" s="132" t="s">
        <v>112</v>
      </c>
      <c r="E91" s="133" t="s">
        <v>112</v>
      </c>
      <c r="F91" s="133" t="s">
        <v>112</v>
      </c>
      <c r="G91" s="134" t="s">
        <v>112</v>
      </c>
      <c r="H91" s="57">
        <f>IF(Evamat!AC12=0,0,(Evamat!AC12/Evamat!$F$15))</f>
        <v>2.2727272727272728E-2</v>
      </c>
      <c r="M91" s="104"/>
    </row>
    <row r="92" spans="1:13" ht="30" customHeight="1" x14ac:dyDescent="0.25">
      <c r="A92" s="25">
        <v>2</v>
      </c>
      <c r="B92" s="157"/>
      <c r="C92" s="158"/>
      <c r="D92" s="132" t="s">
        <v>113</v>
      </c>
      <c r="E92" s="133" t="s">
        <v>113</v>
      </c>
      <c r="F92" s="133" t="s">
        <v>113</v>
      </c>
      <c r="G92" s="134" t="s">
        <v>113</v>
      </c>
      <c r="H92" s="57">
        <f>Evamat!AD$12/Evamat!F$15</f>
        <v>2.2727272727272728E-2</v>
      </c>
      <c r="M92" s="104"/>
    </row>
    <row r="93" spans="1:13" ht="30" customHeight="1" x14ac:dyDescent="0.25">
      <c r="A93" s="25">
        <v>3</v>
      </c>
      <c r="B93" s="157"/>
      <c r="C93" s="158"/>
      <c r="D93" s="132" t="s">
        <v>113</v>
      </c>
      <c r="E93" s="133" t="s">
        <v>113</v>
      </c>
      <c r="F93" s="133" t="s">
        <v>113</v>
      </c>
      <c r="G93" s="134" t="s">
        <v>113</v>
      </c>
      <c r="H93" s="57">
        <f>Evamat!AE$12/Evamat!F$15</f>
        <v>2.2727272727272728E-2</v>
      </c>
      <c r="M93" s="104"/>
    </row>
    <row r="94" spans="1:13" ht="33.75" customHeight="1" x14ac:dyDescent="0.25">
      <c r="A94" s="25">
        <v>4</v>
      </c>
      <c r="B94" s="157"/>
      <c r="C94" s="158"/>
      <c r="D94" s="132" t="s">
        <v>114</v>
      </c>
      <c r="E94" s="133" t="s">
        <v>114</v>
      </c>
      <c r="F94" s="133" t="s">
        <v>114</v>
      </c>
      <c r="G94" s="134" t="s">
        <v>114</v>
      </c>
      <c r="H94" s="57">
        <f>Evamat!AF$12/Evamat!F$15</f>
        <v>2.2727272727272728E-2</v>
      </c>
      <c r="M94" s="104"/>
    </row>
    <row r="95" spans="1:13" ht="30" customHeight="1" x14ac:dyDescent="0.25">
      <c r="A95" s="25">
        <v>5</v>
      </c>
      <c r="B95" s="157"/>
      <c r="C95" s="158"/>
      <c r="D95" s="132" t="s">
        <v>115</v>
      </c>
      <c r="E95" s="133" t="s">
        <v>115</v>
      </c>
      <c r="F95" s="133" t="s">
        <v>115</v>
      </c>
      <c r="G95" s="134" t="s">
        <v>115</v>
      </c>
      <c r="H95" s="57">
        <f>Evamat!AG$12/Evamat!F$15</f>
        <v>2.2727272727272728E-2</v>
      </c>
      <c r="M95" s="104"/>
    </row>
    <row r="96" spans="1:13" ht="30" customHeight="1" x14ac:dyDescent="0.25">
      <c r="A96" s="25">
        <v>6</v>
      </c>
      <c r="B96" s="157"/>
      <c r="C96" s="158"/>
      <c r="D96" s="132" t="s">
        <v>114</v>
      </c>
      <c r="E96" s="133" t="s">
        <v>114</v>
      </c>
      <c r="F96" s="133" t="s">
        <v>114</v>
      </c>
      <c r="G96" s="134" t="s">
        <v>114</v>
      </c>
      <c r="H96" s="57">
        <f>Evamat!AH$12/Evamat!F$15</f>
        <v>2.2727272727272728E-2</v>
      </c>
      <c r="M96" s="104"/>
    </row>
    <row r="97" spans="1:13" ht="30" customHeight="1" x14ac:dyDescent="0.25">
      <c r="A97" s="25">
        <v>7</v>
      </c>
      <c r="B97" s="157"/>
      <c r="C97" s="158"/>
      <c r="D97" s="132" t="s">
        <v>116</v>
      </c>
      <c r="E97" s="133" t="s">
        <v>116</v>
      </c>
      <c r="F97" s="133" t="s">
        <v>116</v>
      </c>
      <c r="G97" s="134" t="s">
        <v>116</v>
      </c>
      <c r="H97" s="57">
        <f>Evamat!AI$12/Evamat!F$15</f>
        <v>2.2727272727272728E-2</v>
      </c>
      <c r="M97" s="104"/>
    </row>
    <row r="98" spans="1:13" ht="30" customHeight="1" x14ac:dyDescent="0.25">
      <c r="A98" s="25">
        <v>8</v>
      </c>
      <c r="B98" s="157"/>
      <c r="C98" s="158"/>
      <c r="D98" s="132" t="s">
        <v>117</v>
      </c>
      <c r="E98" s="133" t="s">
        <v>117</v>
      </c>
      <c r="F98" s="133" t="s">
        <v>117</v>
      </c>
      <c r="G98" s="134" t="s">
        <v>117</v>
      </c>
      <c r="H98" s="57">
        <f>Evamat!AJ$12/Evamat!F$15</f>
        <v>2.2727272727272728E-2</v>
      </c>
      <c r="M98" s="104"/>
    </row>
    <row r="99" spans="1:13" ht="30" customHeight="1" x14ac:dyDescent="0.25">
      <c r="A99" s="25">
        <v>9</v>
      </c>
      <c r="B99" s="157"/>
      <c r="C99" s="158"/>
      <c r="D99" s="132" t="s">
        <v>118</v>
      </c>
      <c r="E99" s="133" t="s">
        <v>118</v>
      </c>
      <c r="F99" s="133" t="s">
        <v>118</v>
      </c>
      <c r="G99" s="134" t="s">
        <v>118</v>
      </c>
      <c r="H99" s="57">
        <f>Evamat!AK$12/Evamat!F$15</f>
        <v>2.2727272727272728E-2</v>
      </c>
      <c r="M99" s="104"/>
    </row>
    <row r="100" spans="1:13" ht="30" customHeight="1" x14ac:dyDescent="0.25">
      <c r="A100" s="25">
        <v>10</v>
      </c>
      <c r="B100" s="157"/>
      <c r="C100" s="158"/>
      <c r="D100" s="132" t="s">
        <v>119</v>
      </c>
      <c r="E100" s="133" t="s">
        <v>119</v>
      </c>
      <c r="F100" s="133" t="s">
        <v>119</v>
      </c>
      <c r="G100" s="134" t="s">
        <v>119</v>
      </c>
      <c r="H100" s="57">
        <f>Evamat!AL$12/Evamat!F$15</f>
        <v>2.2727272727272728E-2</v>
      </c>
      <c r="M100" s="104"/>
    </row>
    <row r="101" spans="1:13" ht="30" customHeight="1" x14ac:dyDescent="0.25">
      <c r="A101" s="25">
        <v>11</v>
      </c>
      <c r="B101" s="157"/>
      <c r="C101" s="158"/>
      <c r="D101" s="135" t="s">
        <v>120</v>
      </c>
      <c r="E101" s="136" t="s">
        <v>120</v>
      </c>
      <c r="F101" s="136" t="s">
        <v>120</v>
      </c>
      <c r="G101" s="137" t="s">
        <v>120</v>
      </c>
      <c r="H101" s="57">
        <f>Evamat!AM$12/Evamat!F$15</f>
        <v>2.2727272727272728E-2</v>
      </c>
      <c r="M101" s="104"/>
    </row>
    <row r="102" spans="1:13" ht="30" customHeight="1" x14ac:dyDescent="0.25">
      <c r="A102" s="25">
        <v>12</v>
      </c>
      <c r="B102" s="157"/>
      <c r="C102" s="158"/>
      <c r="D102" s="135" t="s">
        <v>120</v>
      </c>
      <c r="E102" s="136" t="s">
        <v>120</v>
      </c>
      <c r="F102" s="136" t="s">
        <v>120</v>
      </c>
      <c r="G102" s="137" t="s">
        <v>120</v>
      </c>
      <c r="H102" s="57">
        <f>Evamat!AN$12/Evamat!F$15</f>
        <v>2.2727272727272728E-2</v>
      </c>
      <c r="M102" s="104"/>
    </row>
    <row r="103" spans="1:13" ht="33.75" customHeight="1" x14ac:dyDescent="0.25">
      <c r="A103" s="25">
        <v>13</v>
      </c>
      <c r="B103" s="157"/>
      <c r="C103" s="158"/>
      <c r="D103" s="135" t="s">
        <v>120</v>
      </c>
      <c r="E103" s="136" t="s">
        <v>120</v>
      </c>
      <c r="F103" s="136" t="s">
        <v>120</v>
      </c>
      <c r="G103" s="137" t="s">
        <v>120</v>
      </c>
      <c r="H103" s="57">
        <f>Evamat!AO$12/Evamat!F$15</f>
        <v>2.2727272727272728E-2</v>
      </c>
      <c r="M103" s="104"/>
    </row>
    <row r="104" spans="1:13" s="73" customFormat="1" ht="30" customHeight="1" x14ac:dyDescent="0.25">
      <c r="A104" s="25">
        <v>14</v>
      </c>
      <c r="B104" s="157"/>
      <c r="C104" s="158"/>
      <c r="D104" s="135" t="s">
        <v>121</v>
      </c>
      <c r="E104" s="136" t="s">
        <v>121</v>
      </c>
      <c r="F104" s="136" t="s">
        <v>121</v>
      </c>
      <c r="G104" s="137" t="s">
        <v>121</v>
      </c>
      <c r="H104" s="57">
        <f>Evamat!AP$12/Evamat!F$15</f>
        <v>2.2727272727272728E-2</v>
      </c>
      <c r="I104" s="31"/>
      <c r="M104" s="104"/>
    </row>
    <row r="105" spans="1:13" s="73" customFormat="1" ht="30" customHeight="1" x14ac:dyDescent="0.25">
      <c r="A105" s="25">
        <v>15</v>
      </c>
      <c r="B105" s="157"/>
      <c r="C105" s="158"/>
      <c r="D105" s="135" t="s">
        <v>121</v>
      </c>
      <c r="E105" s="136" t="s">
        <v>121</v>
      </c>
      <c r="F105" s="136" t="s">
        <v>121</v>
      </c>
      <c r="G105" s="137" t="s">
        <v>121</v>
      </c>
      <c r="H105" s="57">
        <f>Evamat!AQ$12/Evamat!F$15</f>
        <v>2.2727272727272728E-2</v>
      </c>
      <c r="I105" s="31"/>
      <c r="M105" s="104"/>
    </row>
    <row r="106" spans="1:13" s="73" customFormat="1" ht="25.5" customHeight="1" x14ac:dyDescent="0.25">
      <c r="A106" s="25">
        <v>16</v>
      </c>
      <c r="B106" s="157"/>
      <c r="C106" s="158"/>
      <c r="D106" s="135"/>
      <c r="E106" s="136"/>
      <c r="F106" s="136"/>
      <c r="G106" s="137"/>
      <c r="H106" s="57"/>
      <c r="I106" s="31"/>
      <c r="M106" s="103"/>
    </row>
    <row r="107" spans="1:13" s="73" customFormat="1" ht="25.5" customHeight="1" x14ac:dyDescent="0.25">
      <c r="A107" s="25">
        <v>17</v>
      </c>
      <c r="B107" s="157"/>
      <c r="C107" s="158"/>
      <c r="D107" s="135"/>
      <c r="E107" s="136"/>
      <c r="F107" s="136"/>
      <c r="G107" s="137"/>
      <c r="H107" s="57"/>
      <c r="I107" s="31"/>
      <c r="M107" s="103"/>
    </row>
    <row r="108" spans="1:13" s="73" customFormat="1" ht="25.5" customHeight="1" x14ac:dyDescent="0.25">
      <c r="A108" s="25">
        <v>18</v>
      </c>
      <c r="B108" s="157"/>
      <c r="C108" s="158"/>
      <c r="D108" s="135"/>
      <c r="E108" s="136"/>
      <c r="F108" s="136"/>
      <c r="G108" s="137"/>
      <c r="H108" s="57"/>
      <c r="I108" s="31"/>
      <c r="M108" s="103"/>
    </row>
    <row r="109" spans="1:13" s="74" customFormat="1" ht="25.5" customHeight="1" x14ac:dyDescent="0.25">
      <c r="A109" s="25">
        <v>19</v>
      </c>
      <c r="B109" s="157"/>
      <c r="C109" s="158"/>
      <c r="D109" s="135"/>
      <c r="E109" s="136"/>
      <c r="F109" s="136"/>
      <c r="G109" s="137"/>
      <c r="H109" s="57"/>
      <c r="I109" s="31"/>
      <c r="M109" s="103"/>
    </row>
    <row r="110" spans="1:13" s="74" customFormat="1" ht="25.5" customHeight="1" x14ac:dyDescent="0.25">
      <c r="A110" s="25">
        <v>20</v>
      </c>
      <c r="B110" s="159"/>
      <c r="C110" s="160"/>
      <c r="D110" s="135"/>
      <c r="E110" s="136"/>
      <c r="F110" s="136"/>
      <c r="G110" s="137"/>
      <c r="H110" s="57"/>
      <c r="I110" s="31"/>
      <c r="M110" s="103"/>
    </row>
    <row r="111" spans="1:13" ht="15.75" x14ac:dyDescent="0.25">
      <c r="A111" s="25"/>
      <c r="B111" s="153"/>
      <c r="C111" s="153"/>
      <c r="D111" s="154"/>
      <c r="E111" s="154"/>
      <c r="F111" s="154"/>
      <c r="G111" s="154"/>
      <c r="H111" s="57"/>
      <c r="M111" s="72"/>
    </row>
    <row r="112" spans="1:13" ht="41.25" customHeight="1" x14ac:dyDescent="0.25">
      <c r="A112" s="24"/>
      <c r="B112" s="126" t="s">
        <v>39</v>
      </c>
      <c r="C112" s="126"/>
      <c r="D112" s="126"/>
      <c r="E112" s="126"/>
      <c r="F112" s="126"/>
      <c r="G112" s="126"/>
      <c r="H112" s="126"/>
      <c r="M112" s="72"/>
    </row>
    <row r="113" spans="1:13" x14ac:dyDescent="0.25">
      <c r="A113" s="24"/>
      <c r="M113" s="72"/>
    </row>
    <row r="114" spans="1:13" x14ac:dyDescent="0.25">
      <c r="A114" s="24"/>
      <c r="M114" s="72"/>
    </row>
    <row r="115" spans="1:13" x14ac:dyDescent="0.25">
      <c r="A115" s="24"/>
      <c r="M115" s="72"/>
    </row>
  </sheetData>
  <mergeCells count="87">
    <mergeCell ref="B111:C111"/>
    <mergeCell ref="D111:G111"/>
    <mergeCell ref="D104:G104"/>
    <mergeCell ref="D105:G105"/>
    <mergeCell ref="D106:G106"/>
    <mergeCell ref="D107:G107"/>
    <mergeCell ref="D108:G108"/>
    <mergeCell ref="D110:G110"/>
    <mergeCell ref="D109:G109"/>
    <mergeCell ref="B91:C110"/>
    <mergeCell ref="D100:G100"/>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2016-05-30T13:45:26Z</dcterms:modified>
</cp:coreProperties>
</file>