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69" i="2" l="1"/>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G42" i="2" s="1"/>
  <c r="AT21" i="1"/>
  <c r="AT22" i="1"/>
  <c r="AT23" i="1"/>
  <c r="AT24" i="1"/>
  <c r="G46" i="2" s="1"/>
  <c r="AT25" i="1"/>
  <c r="AT26" i="1"/>
  <c r="AT27" i="1"/>
  <c r="AT28" i="1"/>
  <c r="G50" i="2" s="1"/>
  <c r="AT29" i="1"/>
  <c r="AT30" i="1"/>
  <c r="AT31" i="1"/>
  <c r="AT32" i="1"/>
  <c r="G54" i="2" s="1"/>
  <c r="AT33" i="1"/>
  <c r="AT34" i="1"/>
  <c r="AT35" i="1"/>
  <c r="AT36" i="1"/>
  <c r="G58" i="2" s="1"/>
  <c r="AT37" i="1"/>
  <c r="AT38" i="1"/>
  <c r="AT39" i="1"/>
  <c r="AT40" i="1"/>
  <c r="G62" i="2" s="1"/>
  <c r="AT41" i="1"/>
  <c r="AT42" i="1"/>
  <c r="AT43" i="1"/>
  <c r="AT44" i="1"/>
  <c r="G66" i="2" s="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G40" i="2" l="1"/>
  <c r="G61" i="2"/>
  <c r="G53" i="2"/>
  <c r="G41" i="2"/>
  <c r="G68" i="2"/>
  <c r="G60" i="2"/>
  <c r="G67" i="2"/>
  <c r="G63" i="2"/>
  <c r="G59" i="2"/>
  <c r="G55" i="2"/>
  <c r="G51" i="2"/>
  <c r="G47" i="2"/>
  <c r="G43" i="2"/>
  <c r="G45" i="2"/>
  <c r="AA63" i="1"/>
  <c r="AC63" i="1" s="1"/>
  <c r="G65" i="2"/>
  <c r="G57" i="2"/>
  <c r="G49" i="2"/>
  <c r="G64" i="2"/>
  <c r="G56" i="2"/>
  <c r="G52" i="2"/>
  <c r="G48" i="2"/>
  <c r="G44" i="2"/>
  <c r="AX12" i="1"/>
  <c r="H107" i="2" s="1"/>
  <c r="AW12" i="1"/>
  <c r="H106" i="2" s="1"/>
  <c r="AY12" i="1"/>
  <c r="H108" i="2" s="1"/>
  <c r="AU12" i="1"/>
  <c r="H104" i="2" s="1"/>
  <c r="AV12" i="1"/>
  <c r="H105" i="2" s="1"/>
  <c r="AH18" i="1"/>
  <c r="E15" i="2" l="1"/>
  <c r="E17" i="2"/>
  <c r="E16" i="2"/>
  <c r="G86"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59" i="1" l="1"/>
  <c r="AC59" i="1" s="1"/>
  <c r="AA55" i="1"/>
  <c r="AC55" i="1" s="1"/>
  <c r="AA58" i="1"/>
  <c r="AC58" i="1" s="1"/>
  <c r="F62" i="2"/>
  <c r="F50" i="2"/>
  <c r="AA61" i="1"/>
  <c r="AC61" i="1" s="1"/>
  <c r="AA60" i="1"/>
  <c r="AC60" i="1" s="1"/>
  <c r="AA56" i="1"/>
  <c r="AC56" i="1" s="1"/>
  <c r="F67" i="2"/>
  <c r="F65" i="2"/>
  <c r="F63" i="2"/>
  <c r="F61" i="2"/>
  <c r="F59" i="2"/>
  <c r="F57" i="2"/>
  <c r="F55" i="2"/>
  <c r="F53" i="2"/>
  <c r="F51" i="2"/>
  <c r="F49" i="2"/>
  <c r="F47" i="2"/>
  <c r="F45" i="2"/>
  <c r="F43" i="2"/>
  <c r="F41" i="2"/>
  <c r="F68" i="2"/>
  <c r="F64" i="2"/>
  <c r="F60" i="2"/>
  <c r="F54" i="2"/>
  <c r="F52" i="2"/>
  <c r="F46" i="2"/>
  <c r="F44" i="2"/>
  <c r="F42" i="2"/>
  <c r="F40" i="2"/>
  <c r="AA62" i="1"/>
  <c r="AC62" i="1" s="1"/>
  <c r="F66" i="2"/>
  <c r="F58" i="2"/>
  <c r="F56" i="2"/>
  <c r="F48" i="2"/>
  <c r="AA57" i="1"/>
  <c r="AC57" i="1" s="1"/>
  <c r="E40" i="2"/>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B5" i="2"/>
  <c r="D15" i="2" l="1"/>
  <c r="D17" i="2"/>
  <c r="D16" i="2"/>
  <c r="F86" i="2"/>
  <c r="AB57" i="1"/>
  <c r="AB61" i="1"/>
  <c r="AB58" i="1"/>
  <c r="AB62" i="1"/>
  <c r="AB59" i="1"/>
  <c r="AB55" i="1"/>
  <c r="AB60" i="1"/>
  <c r="AB56" i="1"/>
  <c r="AH51" i="1"/>
  <c r="AA51" i="1" s="1"/>
  <c r="AH52" i="1"/>
  <c r="AA52" i="1" s="1"/>
  <c r="AH53" i="1"/>
  <c r="AA53" i="1" s="1"/>
  <c r="AH54" i="1"/>
  <c r="AA54" i="1" s="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A47" i="1" s="1"/>
  <c r="AH48" i="1"/>
  <c r="AA48" i="1" s="1"/>
  <c r="AH49" i="1"/>
  <c r="AA49" i="1" s="1"/>
  <c r="AH50" i="1"/>
  <c r="AA50" i="1" s="1"/>
  <c r="B4" i="2"/>
  <c r="E54" i="2" l="1"/>
  <c r="AA32" i="1"/>
  <c r="AC32" i="1" s="1"/>
  <c r="E65" i="2"/>
  <c r="AA43" i="1"/>
  <c r="AC43" i="1" s="1"/>
  <c r="E61" i="2"/>
  <c r="AA39" i="1"/>
  <c r="AC39" i="1" s="1"/>
  <c r="E49" i="2"/>
  <c r="AA27" i="1"/>
  <c r="AC27" i="1" s="1"/>
  <c r="E45" i="2"/>
  <c r="AA23" i="1"/>
  <c r="AC23" i="1" s="1"/>
  <c r="E68" i="2"/>
  <c r="AA46" i="1"/>
  <c r="AC46" i="1" s="1"/>
  <c r="E64" i="2"/>
  <c r="AA42" i="1"/>
  <c r="AC42" i="1" s="1"/>
  <c r="E60" i="2"/>
  <c r="AA38" i="1"/>
  <c r="AC38" i="1" s="1"/>
  <c r="E56" i="2"/>
  <c r="AA34" i="1"/>
  <c r="AC34" i="1" s="1"/>
  <c r="E52" i="2"/>
  <c r="AA30" i="1"/>
  <c r="AC30" i="1" s="1"/>
  <c r="E48" i="2"/>
  <c r="AA26" i="1"/>
  <c r="AC26" i="1" s="1"/>
  <c r="E67" i="2"/>
  <c r="AA45" i="1"/>
  <c r="AC45" i="1" s="1"/>
  <c r="E63" i="2"/>
  <c r="AA41" i="1"/>
  <c r="AC41" i="1" s="1"/>
  <c r="E59" i="2"/>
  <c r="AA37" i="1"/>
  <c r="AC37" i="1" s="1"/>
  <c r="E55" i="2"/>
  <c r="AA33" i="1"/>
  <c r="AC33" i="1" s="1"/>
  <c r="E51" i="2"/>
  <c r="AA29" i="1"/>
  <c r="AC29" i="1" s="1"/>
  <c r="E47" i="2"/>
  <c r="AA25" i="1"/>
  <c r="AC25" i="1" s="1"/>
  <c r="E43" i="2"/>
  <c r="AA21" i="1"/>
  <c r="AC21" i="1" s="1"/>
  <c r="E62" i="2"/>
  <c r="AA40" i="1"/>
  <c r="AC40" i="1" s="1"/>
  <c r="E50" i="2"/>
  <c r="AA28" i="1"/>
  <c r="AC28" i="1" s="1"/>
  <c r="E46" i="2"/>
  <c r="AA24" i="1"/>
  <c r="AC24" i="1" s="1"/>
  <c r="E42" i="2"/>
  <c r="AA20" i="1"/>
  <c r="AC20" i="1" s="1"/>
  <c r="E57" i="2"/>
  <c r="AA35" i="1"/>
  <c r="AC35" i="1" s="1"/>
  <c r="E41" i="2"/>
  <c r="AA19" i="1"/>
  <c r="E66" i="2"/>
  <c r="AA44" i="1"/>
  <c r="AC44" i="1" s="1"/>
  <c r="E58" i="2"/>
  <c r="AA36" i="1"/>
  <c r="AC36" i="1" s="1"/>
  <c r="E53" i="2"/>
  <c r="AA31" i="1"/>
  <c r="AC31" i="1" s="1"/>
  <c r="E44" i="2"/>
  <c r="AA22" i="1"/>
  <c r="AC22" i="1" s="1"/>
  <c r="AC54" i="1"/>
  <c r="AC49" i="1"/>
  <c r="AC53" i="1"/>
  <c r="AC48" i="1"/>
  <c r="AC52" i="1"/>
  <c r="AC47" i="1"/>
  <c r="AC51" i="1"/>
  <c r="AC50"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Z12" i="1"/>
  <c r="H109" i="2" s="1"/>
  <c r="AB18" i="1"/>
  <c r="BA12" i="1" s="1"/>
  <c r="H110" i="2"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<sst xmlns="http://schemas.openxmlformats.org/spreadsheetml/2006/main" count="203" uniqueCount="104">
  <si>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</si>
  <si>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</si>
  <si>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</si>
  <si>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</si>
  <si>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</si>
  <si>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</si>
  <si>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</si>
  <si>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</si>
  <si>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</si>
  <si>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</si>
  <si>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</si>
  <si>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</si>
  <si>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</si>
  <si>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</si>
  <si>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</si>
  <si>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</si>
  <si>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</si>
  <si>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</si>
  <si>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</si>
  <si>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</si>
  <si>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</si>
  <si>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</si>
  <si>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</si>
  <si>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</si>
  <si>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</si>
  <si>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</si>
  <si>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</si>
  <si>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</si>
  <si>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</si>
  <si>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</si>
  <si>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</si>
  <si>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</si>
  <si>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</si>
  <si>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</si>
  <si>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</si>
  <si>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</si>
  <si>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</si>
  <si>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</si>
  <si>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</si>
  <si>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</si>
  <si>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</si>
  <si>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</si>
  <si>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</si>
  <si>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</si>
  <si>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</si>
  <si>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</si>
  <si>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</si>
  <si>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</si>
  <si>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</si>
  <si>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</si>
  <si>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</si>
  <si>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</si>
  <si>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</si>
  <si>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</si>
  <si>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</si>
  <si>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</si>
  <si>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</si>
  <si>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</si>
  <si>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</si>
  <si>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</si>
  <si>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</si>
  <si>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</si>
  <si>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</si>
  <si>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</si>
  <si>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</si>
  <si>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</si>
  <si>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D</t>
  </si>
  <si>
    <t>Educación Matemática 4Aº básico A</t>
  </si>
  <si>
    <t>Agüero Hueichán Javiera Ignacia</t>
  </si>
  <si>
    <t>Bañares González Camilo Antonio</t>
  </si>
  <si>
    <t>Bugueño Soto Javier Nicolás</t>
  </si>
  <si>
    <t>Carrasco Meneses Jhon Maicol</t>
  </si>
  <si>
    <t>De Los Santos Poline Liz Abigail</t>
  </si>
  <si>
    <t>Diaz Velásquez Johans Bastián</t>
  </si>
  <si>
    <t>Díaz Arauz Demis Antonio</t>
  </si>
  <si>
    <t>Hidalgo Galindo Ignacio Andrés</t>
  </si>
  <si>
    <t>Leal Barra María José</t>
  </si>
  <si>
    <t>Millaneri Jobis Kevin Agustin</t>
  </si>
  <si>
    <t>Navarro Mardones Richard Gonzalo</t>
  </si>
  <si>
    <t>Ojeda Serón Cristofer Damian</t>
  </si>
  <si>
    <t>Oyarzún Gadaleta Thiare Valentina</t>
  </si>
  <si>
    <t>Portilla Barría Tamara Danitza</t>
  </si>
  <si>
    <t>Reyes Bustamante Cristopher Patricio</t>
  </si>
  <si>
    <t>Sánchez Cárdenas Alex José Sebastián</t>
  </si>
  <si>
    <t>Santana Quintul Javier Alexandre</t>
  </si>
  <si>
    <t>Seron Serón Lisa Alondra</t>
  </si>
  <si>
    <t>Soto Soto Romina Andrea</t>
  </si>
  <si>
    <t>Téllez Oyarzún Natacha Almendra</t>
  </si>
  <si>
    <t>Tropa Velásquez Miguel Angel</t>
  </si>
  <si>
    <t>Uribe Soto Rodimir Francisco Javier</t>
  </si>
  <si>
    <t>Valderrama Soto Julia Muriel</t>
  </si>
  <si>
    <t>Vargas Alvarado Caterin Monserrat</t>
  </si>
  <si>
    <t>Vera Montiel Bianca Nataly</t>
  </si>
  <si>
    <t>Yañez Yáñez Sebastián Ignacio</t>
  </si>
  <si>
    <t>Zúñiga Adio Maickel Ignacio Percy</t>
  </si>
  <si>
    <t>Zúñiga Torrealba Kevin Mauricio</t>
  </si>
  <si>
    <t>Mansilla Vidal Krishna Natacha</t>
  </si>
  <si>
    <t>Geometría</t>
  </si>
  <si>
    <t>patrones y algebra</t>
  </si>
  <si>
    <t>Medición</t>
  </si>
  <si>
    <t>Sistema de corrección PERIODO 2º</t>
  </si>
  <si>
    <t xml:space="preserve">INFORME RESULTADOS PERIODO 2 MATEMÁTICA                                                                                                                                                                   4Aº año Básico  </t>
  </si>
  <si>
    <t>patrones y álgebra</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</si>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</sst>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9"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Fill="1" applyBorder="1" applyAlignment="1">
      <alignment horizontal="center" vertical="center" wrapText="1"/>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11" xfId="0" applyFont="1" applyBorder="1" applyAlignment="1">
      <alignment horizontal="right"/>
    </xf>
    <xf numFmtId="0" fontId="25" fillId="0" borderId="22" xfId="0" applyFont="1" applyBorder="1"/>
    <xf numFmtId="0" fontId="25" fillId="0" borderId="12" xfId="0" applyFont="1" applyBorder="1"/>
    <xf numFmtId="0" fontId="0" fillId="0" borderId="9" xfId="0" applyBorder="1"/>
    <xf numFmtId="0" fontId="24" fillId="0" borderId="26" xfId="0" applyFont="1" applyFill="1" applyBorder="1" applyAlignment="1">
      <alignment horizontal="center"/>
    </xf>
    <xf numFmtId="0" fontId="24" fillId="0" borderId="0" xfId="0" applyFont="1" applyFill="1" applyBorder="1" applyAlignment="1">
      <alignment horizontal="center"/>
    </xf>
    <xf numFmtId="0" fontId="1" fillId="0" borderId="27"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8" fillId="0" borderId="1" xfId="0" applyFont="1" applyBorder="1" applyAlignment="1">
      <alignment horizontal="center" wrapText="1"/>
    </xf>
    <xf numFmtId="0" fontId="17" fillId="0" borderId="1" xfId="0" applyFont="1" applyBorder="1" applyAlignment="1">
      <alignment horizontal="center" vertical="center" wrapText="1"/>
    </xf>
    <xf numFmtId="49" fontId="28" fillId="0" borderId="0" xfId="0" applyNumberFormat="1" applyFont="1" applyAlignment="1"/>
    <xf numFmtId="0" fontId="24" fillId="2" borderId="1" xfId="0" applyFont="1" applyFill="1" applyBorder="1" applyAlignment="1">
      <alignment horizont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9" fontId="1" fillId="0" borderId="0" xfId="0" applyNumberFormat="1"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151280</xdr:rowOff>
    </xdr:from>
    <xdr:to>
      <xdr:col>7</xdr:col>
      <xdr:colOff>77881</xdr:colOff>
      <xdr:row>110</xdr:row>
      <xdr:rowOff>47625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12604"/>
          <a:ext cx="5120528" cy="10653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zoomScale="80" zoomScaleNormal="80" workbookViewId="0">
      <selection activeCell="N10" sqref="N10"/>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5" customWidth="1"/>
    <col min="13" max="15" width="3.85546875" customWidth="1"/>
    <col min="16" max="16" width="4.7109375" customWidth="1"/>
    <col min="17" max="18" width="4.140625" bestFit="1" customWidth="1"/>
    <col min="19" max="23" width="4.140625" style="74" customWidth="1"/>
    <col min="24" max="26" width="4.85546875" style="75"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7" hidden="1" customWidth="1"/>
    <col min="40" max="45" width="5.140625" style="21" hidden="1" customWidth="1"/>
    <col min="46" max="46" width="5.140625" style="77"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10" t="s">
        <v>100</v>
      </c>
      <c r="B1" s="111"/>
      <c r="C1" s="111"/>
      <c r="D1" s="111"/>
      <c r="E1" s="111"/>
      <c r="F1" s="111"/>
      <c r="G1" s="111"/>
      <c r="H1" s="111"/>
    </row>
    <row r="2" spans="1:88" x14ac:dyDescent="0.25">
      <c r="A2" s="110" t="s">
        <v>67</v>
      </c>
      <c r="B2" s="111"/>
      <c r="C2" s="111"/>
      <c r="D2" s="111"/>
      <c r="E2" s="111"/>
      <c r="F2" s="111"/>
      <c r="G2" s="111"/>
      <c r="H2" s="111"/>
    </row>
    <row r="4" spans="1:88" ht="15" customHeight="1" x14ac:dyDescent="0.25">
      <c r="A4" s="112" t="s">
        <v>0</v>
      </c>
      <c r="B4" s="112"/>
      <c r="C4" s="112"/>
      <c r="D4" s="112"/>
      <c r="E4" s="112"/>
      <c r="F4" s="112"/>
      <c r="G4" s="112"/>
      <c r="H4" s="112"/>
      <c r="I4" s="112"/>
    </row>
    <row r="5" spans="1:88" x14ac:dyDescent="0.25">
      <c r="A5" s="112"/>
      <c r="B5" s="112"/>
      <c r="C5" s="112"/>
      <c r="D5" s="112"/>
      <c r="E5" s="112"/>
      <c r="F5" s="112"/>
      <c r="G5" s="112"/>
      <c r="H5" s="112"/>
      <c r="I5" s="112"/>
      <c r="AU5" s="105" t="s">
        <v>40</v>
      </c>
      <c r="AV5" s="106"/>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c r="BR5" s="39"/>
      <c r="BS5" s="39"/>
      <c r="BT5" s="39"/>
      <c r="BU5" s="39"/>
      <c r="BV5" s="59"/>
      <c r="BW5" s="60"/>
      <c r="BX5" s="60"/>
      <c r="BY5" s="60"/>
      <c r="BZ5" s="60"/>
      <c r="CA5" s="60"/>
      <c r="CB5" s="60"/>
      <c r="CC5" s="60"/>
      <c r="CD5" s="60"/>
      <c r="CE5" s="60"/>
      <c r="CF5" s="60"/>
      <c r="CG5" s="60"/>
      <c r="CH5" s="60"/>
      <c r="CI5" s="60"/>
      <c r="CJ5" s="60"/>
    </row>
    <row r="6" spans="1:88" x14ac:dyDescent="0.25">
      <c r="A6" s="112"/>
      <c r="B6" s="112"/>
      <c r="C6" s="112"/>
      <c r="D6" s="112"/>
      <c r="E6" s="112"/>
      <c r="F6" s="112"/>
      <c r="G6" s="112"/>
      <c r="H6" s="112"/>
      <c r="I6" s="112"/>
      <c r="AW6" s="39"/>
      <c r="AX6" s="39"/>
      <c r="AY6" s="39"/>
      <c r="AZ6" s="39"/>
      <c r="BA6" s="39"/>
      <c r="BB6" s="39"/>
      <c r="BC6" s="39"/>
      <c r="BD6" s="39"/>
      <c r="BE6" s="39"/>
      <c r="BF6" s="39"/>
      <c r="BG6" s="39"/>
      <c r="BH6" s="39"/>
      <c r="BI6" s="39"/>
      <c r="BJ6" s="39"/>
      <c r="BK6" s="40"/>
      <c r="BL6" s="4"/>
      <c r="BM6" s="4"/>
      <c r="BN6" s="4"/>
      <c r="BO6" s="4"/>
      <c r="BP6" s="4"/>
      <c r="BQ6" s="4"/>
      <c r="BR6" s="4"/>
      <c r="BS6" s="4"/>
      <c r="BT6" s="4"/>
      <c r="BU6" s="4"/>
      <c r="BV6" s="43"/>
      <c r="BW6" s="5"/>
      <c r="BX6" s="5"/>
      <c r="BY6" s="5"/>
      <c r="BZ6" s="5"/>
      <c r="CA6" s="5"/>
      <c r="CB6" s="5"/>
      <c r="CC6" s="5"/>
      <c r="CD6" s="5"/>
      <c r="CE6" s="5"/>
      <c r="CF6" s="5"/>
      <c r="CG6" s="5"/>
      <c r="CH6" s="5"/>
      <c r="CI6" s="5"/>
      <c r="CJ6" s="5"/>
    </row>
    <row r="7" spans="1:88" x14ac:dyDescent="0.25">
      <c r="A7" s="112"/>
      <c r="B7" s="112"/>
      <c r="C7" s="112"/>
      <c r="D7" s="112"/>
      <c r="E7" s="112"/>
      <c r="F7" s="112"/>
      <c r="G7" s="112"/>
      <c r="H7" s="112"/>
      <c r="I7" s="112"/>
      <c r="AW7" s="46" t="s">
        <v>66</v>
      </c>
      <c r="AX7" s="47" t="s">
        <v>28</v>
      </c>
      <c r="AY7" s="47" t="s">
        <v>66</v>
      </c>
      <c r="AZ7" s="47" t="s">
        <v>45</v>
      </c>
      <c r="BA7" s="47" t="s">
        <v>8</v>
      </c>
      <c r="BB7" s="47" t="s">
        <v>8</v>
      </c>
      <c r="BC7" s="47" t="s">
        <v>45</v>
      </c>
      <c r="BD7" s="47" t="s">
        <v>66</v>
      </c>
      <c r="BE7" s="47" t="s">
        <v>45</v>
      </c>
      <c r="BF7" s="47" t="s">
        <v>45</v>
      </c>
      <c r="BG7" s="47" t="s">
        <v>45</v>
      </c>
      <c r="BH7" s="47" t="s">
        <v>28</v>
      </c>
      <c r="BI7" s="47" t="s">
        <v>28</v>
      </c>
      <c r="BJ7" s="47" t="s">
        <v>8</v>
      </c>
      <c r="BK7" s="47" t="s">
        <v>45</v>
      </c>
      <c r="BL7" s="47" t="s">
        <v>66</v>
      </c>
      <c r="BM7" s="47" t="s">
        <v>8</v>
      </c>
      <c r="BN7" s="47" t="s">
        <v>66</v>
      </c>
      <c r="BO7" s="47" t="s">
        <v>28</v>
      </c>
      <c r="BP7" s="47" t="s">
        <v>66</v>
      </c>
      <c r="BQ7" s="39"/>
      <c r="BR7" s="39"/>
      <c r="BS7" s="39"/>
      <c r="BT7" s="39"/>
      <c r="BU7" s="39"/>
      <c r="BV7" s="59"/>
      <c r="BW7" s="60"/>
      <c r="BX7" s="60"/>
      <c r="BY7" s="60"/>
      <c r="BZ7" s="60"/>
      <c r="CA7" s="60"/>
      <c r="CB7" s="60"/>
      <c r="CC7" s="60"/>
      <c r="CD7" s="60"/>
      <c r="CE7" s="60"/>
      <c r="CF7" s="60"/>
      <c r="CG7" s="60"/>
      <c r="CH7" s="60"/>
      <c r="CI7" s="60"/>
      <c r="CJ7" s="60"/>
    </row>
    <row r="8" spans="1:88" x14ac:dyDescent="0.25">
      <c r="A8" s="1"/>
      <c r="B8" s="1"/>
      <c r="C8" s="1"/>
      <c r="D8" s="1"/>
      <c r="E8" s="1"/>
      <c r="F8" s="1"/>
      <c r="G8" s="1"/>
      <c r="H8" s="1"/>
    </row>
    <row r="9" spans="1:88" x14ac:dyDescent="0.25">
      <c r="A9" s="113" t="s">
        <v>1</v>
      </c>
      <c r="B9" s="113"/>
      <c r="C9" s="2" t="s">
        <v>2</v>
      </c>
      <c r="D9" s="2" t="s">
        <v>3</v>
      </c>
      <c r="E9" s="114" t="s">
        <v>4</v>
      </c>
      <c r="F9" s="114"/>
      <c r="G9" s="114"/>
      <c r="H9" s="114"/>
    </row>
    <row r="10" spans="1:88" x14ac:dyDescent="0.25">
      <c r="A10" s="28"/>
      <c r="B10" s="28"/>
      <c r="C10" s="37"/>
      <c r="D10" s="38" t="s">
        <v>103</v>
      </c>
      <c r="E10" s="116"/>
      <c r="F10" s="116"/>
      <c r="G10" s="116"/>
      <c r="H10" s="117"/>
    </row>
    <row r="11" spans="1:88" ht="29.25" customHeight="1" x14ac:dyDescent="0.25">
      <c r="A11" s="113" t="s">
        <v>5</v>
      </c>
      <c r="B11" s="113"/>
      <c r="C11" s="118" t="s">
        <v>47</v>
      </c>
      <c r="D11" s="119"/>
      <c r="E11" s="119"/>
      <c r="F11" s="119"/>
      <c r="G11" s="119"/>
      <c r="H11" s="120"/>
      <c r="AH11" s="39">
        <v>1</v>
      </c>
      <c r="AI11" s="39">
        <v>2</v>
      </c>
      <c r="AJ11" s="39">
        <v>3</v>
      </c>
      <c r="AK11" s="39">
        <v>4</v>
      </c>
      <c r="AL11" s="39">
        <v>5</v>
      </c>
      <c r="AM11" s="78">
        <v>6</v>
      </c>
      <c r="AN11" s="39">
        <v>7</v>
      </c>
      <c r="AO11" s="39">
        <v>8</v>
      </c>
      <c r="AP11" s="39">
        <v>9</v>
      </c>
      <c r="AQ11" s="39">
        <v>10</v>
      </c>
      <c r="AR11" s="39">
        <v>11</v>
      </c>
      <c r="AS11" s="39">
        <v>12</v>
      </c>
      <c r="AT11" s="78">
        <v>13</v>
      </c>
      <c r="AU11" s="39">
        <v>14</v>
      </c>
      <c r="AV11" s="39">
        <v>15</v>
      </c>
      <c r="AW11" s="39">
        <v>16</v>
      </c>
      <c r="AX11" s="39">
        <v>17</v>
      </c>
      <c r="AY11" s="39">
        <v>18</v>
      </c>
      <c r="AZ11" s="39">
        <v>19</v>
      </c>
      <c r="BA11" s="39">
        <v>20</v>
      </c>
      <c r="BB11" s="39"/>
      <c r="BC11" s="39"/>
      <c r="BD11" s="39"/>
      <c r="BE11" s="39"/>
      <c r="BF11" s="39"/>
      <c r="BG11" s="39"/>
      <c r="BH11" s="39"/>
      <c r="BI11" s="39"/>
      <c r="BJ11" s="39"/>
      <c r="BK11" s="39"/>
      <c r="BL11" s="39"/>
      <c r="BM11" s="39"/>
      <c r="BN11" s="39"/>
      <c r="BO11" s="39"/>
      <c r="BP11" s="39"/>
      <c r="BQ11" s="39"/>
      <c r="BR11" s="39"/>
      <c r="BS11" s="39"/>
      <c r="BT11" s="39"/>
      <c r="BU11" s="39"/>
    </row>
    <row r="12" spans="1:88" ht="18.75" x14ac:dyDescent="0.25">
      <c r="A12" s="113" t="s">
        <v>6</v>
      </c>
      <c r="B12" s="113"/>
      <c r="C12" s="121"/>
      <c r="D12" s="121"/>
      <c r="E12" s="121"/>
      <c r="F12" s="121"/>
      <c r="G12" s="121"/>
      <c r="H12" s="121"/>
      <c r="L12" s="76"/>
      <c r="M12" s="66"/>
      <c r="N12" s="66"/>
      <c r="O12" s="66"/>
      <c r="P12" s="66"/>
      <c r="Q12" s="66"/>
      <c r="AH12" s="39">
        <f>SUM(AH18:AH63)</f>
        <v>1</v>
      </c>
      <c r="AI12" s="39">
        <f t="shared" ref="AI12:BA12" si="0">SUM(AI18:AI63)</f>
        <v>1</v>
      </c>
      <c r="AJ12" s="39">
        <f t="shared" si="0"/>
        <v>1</v>
      </c>
      <c r="AK12" s="39">
        <f t="shared" si="0"/>
        <v>1</v>
      </c>
      <c r="AL12" s="39">
        <f t="shared" si="0"/>
        <v>1</v>
      </c>
      <c r="AM12" s="78">
        <f t="shared" si="0"/>
        <v>1</v>
      </c>
      <c r="AN12" s="39">
        <f t="shared" si="0"/>
        <v>1</v>
      </c>
      <c r="AO12" s="39">
        <f t="shared" si="0"/>
        <v>1</v>
      </c>
      <c r="AP12" s="39">
        <f t="shared" si="0"/>
        <v>1</v>
      </c>
      <c r="AQ12" s="39">
        <f t="shared" si="0"/>
        <v>1</v>
      </c>
      <c r="AR12" s="39">
        <f t="shared" si="0"/>
        <v>1</v>
      </c>
      <c r="AS12" s="39">
        <f t="shared" si="0"/>
        <v>1</v>
      </c>
      <c r="AT12" s="78">
        <f t="shared" si="0"/>
        <v>1</v>
      </c>
      <c r="AU12" s="78">
        <f t="shared" si="0"/>
        <v>1</v>
      </c>
      <c r="AV12" s="78">
        <f t="shared" si="0"/>
        <v>1</v>
      </c>
      <c r="AW12" s="78">
        <f t="shared" si="0"/>
        <v>1</v>
      </c>
      <c r="AX12" s="78">
        <f t="shared" si="0"/>
        <v>1</v>
      </c>
      <c r="AY12" s="78">
        <f t="shared" si="0"/>
        <v>1</v>
      </c>
      <c r="AZ12" s="78">
        <f t="shared" si="0"/>
        <v>1</v>
      </c>
      <c r="BA12" s="78">
        <f t="shared" si="0"/>
        <v>1</v>
      </c>
      <c r="BB12" s="39"/>
      <c r="BC12" s="39"/>
      <c r="BD12" s="39"/>
      <c r="BE12" s="39"/>
      <c r="BF12" s="39"/>
      <c r="BG12" s="39"/>
      <c r="BH12" s="39"/>
      <c r="BI12" s="39"/>
      <c r="BJ12" s="39"/>
      <c r="BK12" s="39"/>
      <c r="BL12" s="39"/>
      <c r="BM12" s="39"/>
      <c r="BN12" s="39"/>
      <c r="BO12" s="39"/>
      <c r="BP12" s="39"/>
      <c r="BQ12" s="39"/>
      <c r="BR12" s="39"/>
      <c r="BS12" s="39"/>
      <c r="BT12" s="39"/>
      <c r="BU12" s="39"/>
    </row>
    <row r="13" spans="1:88" x14ac:dyDescent="0.25">
      <c r="A13" s="122" t="s">
        <v>7</v>
      </c>
      <c r="B13" s="123"/>
      <c r="C13" s="124"/>
      <c r="D13" s="124"/>
      <c r="E13" s="124"/>
      <c r="F13" s="124"/>
      <c r="G13" s="124"/>
      <c r="H13" s="124"/>
      <c r="L13" s="24"/>
      <c r="M13" s="5"/>
      <c r="N13" s="5"/>
      <c r="O13" s="5"/>
      <c r="P13" s="5"/>
      <c r="Q13" s="5"/>
    </row>
    <row r="14" spans="1:88" ht="15.75" thickBot="1" x14ac:dyDescent="0.3">
      <c r="AH14" s="52"/>
      <c r="AI14" s="52"/>
      <c r="AJ14" s="52"/>
      <c r="AK14" s="52"/>
      <c r="AL14" s="52"/>
      <c r="AM14" s="79"/>
      <c r="AN14" s="52"/>
      <c r="AO14" s="52"/>
      <c r="AP14" s="52"/>
    </row>
    <row r="15" spans="1:88" ht="15.75" thickBot="1" x14ac:dyDescent="0.3">
      <c r="D15" s="115" t="s">
        <v>27</v>
      </c>
      <c r="E15" s="115"/>
      <c r="F15" s="96">
        <v>29</v>
      </c>
    </row>
    <row r="16" spans="1:88" ht="15.75" thickBot="1" x14ac:dyDescent="0.3"/>
    <row r="17" spans="1:76" ht="30.75" thickBot="1" x14ac:dyDescent="0.3">
      <c r="A17" s="3" t="s">
        <v>9</v>
      </c>
      <c r="B17" s="3" t="s">
        <v>10</v>
      </c>
      <c r="C17" s="3" t="s">
        <v>11</v>
      </c>
      <c r="D17" s="3" t="s">
        <v>12</v>
      </c>
      <c r="E17" s="61" t="s">
        <v>13</v>
      </c>
      <c r="F17" s="64" t="s">
        <v>54</v>
      </c>
      <c r="G17" s="80" t="s">
        <v>14</v>
      </c>
      <c r="H17" s="81" t="s">
        <v>15</v>
      </c>
      <c r="I17" s="81" t="s">
        <v>16</v>
      </c>
      <c r="J17" s="81" t="s">
        <v>17</v>
      </c>
      <c r="K17" s="81" t="s">
        <v>18</v>
      </c>
      <c r="L17" s="82" t="s">
        <v>19</v>
      </c>
      <c r="M17" s="81" t="s">
        <v>20</v>
      </c>
      <c r="N17" s="81" t="s">
        <v>21</v>
      </c>
      <c r="O17" s="81" t="s">
        <v>22</v>
      </c>
      <c r="P17" s="81" t="s">
        <v>23</v>
      </c>
      <c r="Q17" s="81" t="s">
        <v>24</v>
      </c>
      <c r="R17" s="81" t="s">
        <v>25</v>
      </c>
      <c r="S17" s="83" t="s">
        <v>26</v>
      </c>
      <c r="T17" s="83" t="s">
        <v>58</v>
      </c>
      <c r="U17" s="83" t="s">
        <v>59</v>
      </c>
      <c r="V17" s="83" t="s">
        <v>60</v>
      </c>
      <c r="W17" s="83" t="s">
        <v>61</v>
      </c>
      <c r="X17" s="99" t="s">
        <v>62</v>
      </c>
      <c r="Y17" s="100" t="s">
        <v>63</v>
      </c>
      <c r="Z17" s="84" t="s">
        <v>64</v>
      </c>
      <c r="AA17" s="69" t="s">
        <v>48</v>
      </c>
      <c r="AB17" s="70" t="s">
        <v>49</v>
      </c>
      <c r="AC17" s="71" t="s">
        <v>50</v>
      </c>
      <c r="AD17" s="23"/>
      <c r="AE17" s="23"/>
      <c r="AF17" s="23"/>
    </row>
    <row r="18" spans="1:76" ht="15.75" x14ac:dyDescent="0.25">
      <c r="A18" s="4">
        <v>1</v>
      </c>
      <c r="B18" s="107" t="s">
        <v>68</v>
      </c>
      <c r="C18" s="108" t="s">
        <v>68</v>
      </c>
      <c r="D18" s="109" t="s">
        <v>68</v>
      </c>
      <c r="E18" s="62"/>
      <c r="F18" s="92" t="s">
        <v>56</v>
      </c>
      <c r="G18" s="104" t="s">
        <v>66</v>
      </c>
      <c r="H18" s="86" t="s">
        <v>28</v>
      </c>
      <c r="I18" s="86" t="s">
        <v>66</v>
      </c>
      <c r="J18" s="86" t="s">
        <v>45</v>
      </c>
      <c r="K18" s="86" t="s">
        <v>8</v>
      </c>
      <c r="L18" s="86" t="s">
        <v>8</v>
      </c>
      <c r="M18" s="86" t="s">
        <v>45</v>
      </c>
      <c r="N18" s="86" t="s">
        <v>66</v>
      </c>
      <c r="O18" s="86" t="s">
        <v>45</v>
      </c>
      <c r="P18" s="86" t="s">
        <v>45</v>
      </c>
      <c r="Q18" s="86" t="s">
        <v>45</v>
      </c>
      <c r="R18" s="86" t="s">
        <v>28</v>
      </c>
      <c r="S18" s="86" t="s">
        <v>28</v>
      </c>
      <c r="T18" s="86" t="s">
        <v>8</v>
      </c>
      <c r="U18" s="86" t="s">
        <v>45</v>
      </c>
      <c r="V18" s="86" t="s">
        <v>66</v>
      </c>
      <c r="W18" s="86" t="s">
        <v>8</v>
      </c>
      <c r="X18" s="86" t="s">
        <v>66</v>
      </c>
      <c r="Y18" s="86" t="s">
        <v>28</v>
      </c>
      <c r="Z18" s="86" t="s">
        <v>66</v>
      </c>
      <c r="AA18" s="44">
        <f>SUM(AH18:BA18)</f>
        <v>20</v>
      </c>
      <c r="AB18" s="45">
        <f>AA18/B$71</f>
        <v>1</v>
      </c>
      <c r="AC18" s="67">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2"/>
    </row>
    <row r="19" spans="1:76" ht="15.75" x14ac:dyDescent="0.25">
      <c r="A19" s="4">
        <v>2</v>
      </c>
      <c r="B19" s="107" t="s">
        <v>69</v>
      </c>
      <c r="C19" s="108" t="s">
        <v>69</v>
      </c>
      <c r="D19" s="109" t="s">
        <v>69</v>
      </c>
      <c r="E19" s="62"/>
      <c r="F19" s="92"/>
      <c r="G19" s="85"/>
      <c r="H19" s="86"/>
      <c r="I19" s="86"/>
      <c r="J19" s="86"/>
      <c r="K19" s="86"/>
      <c r="L19" s="87"/>
      <c r="M19" s="86"/>
      <c r="N19" s="86"/>
      <c r="O19" s="86"/>
      <c r="P19" s="86"/>
      <c r="Q19" s="86"/>
      <c r="R19" s="86"/>
      <c r="S19" s="86"/>
      <c r="T19" s="86"/>
      <c r="U19" s="86"/>
      <c r="V19" s="86"/>
      <c r="W19" s="86"/>
      <c r="X19" s="87"/>
      <c r="Y19" s="87"/>
      <c r="Z19" s="97"/>
      <c r="AA19" s="44">
        <f t="shared" ref="AA19:AA63" si="19">SUM(AH19:BA19)</f>
        <v>0</v>
      </c>
      <c r="AB19" s="45">
        <f>AA19/B$71</f>
        <v>0</v>
      </c>
      <c r="AC19" s="67">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2"/>
    </row>
    <row r="20" spans="1:76" ht="15.75" x14ac:dyDescent="0.25">
      <c r="A20" s="4">
        <v>3</v>
      </c>
      <c r="B20" s="107" t="s">
        <v>70</v>
      </c>
      <c r="C20" s="108" t="s">
        <v>70</v>
      </c>
      <c r="D20" s="109" t="s">
        <v>70</v>
      </c>
      <c r="E20" s="62"/>
      <c r="F20" s="92"/>
      <c r="G20" s="85"/>
      <c r="H20" s="86"/>
      <c r="I20" s="86"/>
      <c r="J20" s="86"/>
      <c r="K20" s="86"/>
      <c r="L20" s="87"/>
      <c r="M20" s="86"/>
      <c r="N20" s="86"/>
      <c r="O20" s="86"/>
      <c r="P20" s="86"/>
      <c r="Q20" s="86"/>
      <c r="R20" s="86"/>
      <c r="S20" s="86"/>
      <c r="T20" s="86"/>
      <c r="U20" s="86"/>
      <c r="V20" s="86"/>
      <c r="W20" s="86"/>
      <c r="X20" s="87"/>
      <c r="Y20" s="87"/>
      <c r="Z20" s="97"/>
      <c r="AA20" s="44">
        <f t="shared" si="19"/>
        <v>0</v>
      </c>
      <c r="AB20" s="45">
        <f t="shared" ref="AB20:AB63" si="23">AA20/B$71</f>
        <v>0</v>
      </c>
      <c r="AC20" s="67">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2"/>
    </row>
    <row r="21" spans="1:76" ht="15.75" x14ac:dyDescent="0.25">
      <c r="A21" s="4">
        <v>4</v>
      </c>
      <c r="B21" s="107" t="s">
        <v>71</v>
      </c>
      <c r="C21" s="108" t="s">
        <v>71</v>
      </c>
      <c r="D21" s="109" t="s">
        <v>71</v>
      </c>
      <c r="E21" s="62"/>
      <c r="F21" s="92"/>
      <c r="G21" s="85"/>
      <c r="H21" s="86"/>
      <c r="I21" s="86"/>
      <c r="J21" s="86"/>
      <c r="K21" s="86"/>
      <c r="L21" s="87"/>
      <c r="M21" s="86"/>
      <c r="N21" s="86"/>
      <c r="O21" s="86"/>
      <c r="P21" s="86"/>
      <c r="Q21" s="86"/>
      <c r="R21" s="86"/>
      <c r="S21" s="86"/>
      <c r="T21" s="86"/>
      <c r="U21" s="86"/>
      <c r="V21" s="86"/>
      <c r="W21" s="86"/>
      <c r="X21" s="87"/>
      <c r="Y21" s="87"/>
      <c r="Z21" s="97"/>
      <c r="AA21" s="44">
        <f t="shared" si="19"/>
        <v>0</v>
      </c>
      <c r="AB21" s="45">
        <f t="shared" si="23"/>
        <v>0</v>
      </c>
      <c r="AC21" s="67">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2"/>
    </row>
    <row r="22" spans="1:76" ht="15.75" x14ac:dyDescent="0.25">
      <c r="A22" s="4">
        <v>5</v>
      </c>
      <c r="B22" s="107" t="s">
        <v>72</v>
      </c>
      <c r="C22" s="108" t="s">
        <v>72</v>
      </c>
      <c r="D22" s="109" t="s">
        <v>72</v>
      </c>
      <c r="E22" s="62"/>
      <c r="F22" s="92"/>
      <c r="G22" s="85"/>
      <c r="H22" s="86"/>
      <c r="I22" s="86"/>
      <c r="J22" s="86"/>
      <c r="K22" s="86"/>
      <c r="L22" s="87"/>
      <c r="M22" s="86"/>
      <c r="N22" s="86"/>
      <c r="O22" s="86"/>
      <c r="P22" s="86"/>
      <c r="Q22" s="86"/>
      <c r="R22" s="86"/>
      <c r="S22" s="86"/>
      <c r="T22" s="86"/>
      <c r="U22" s="86"/>
      <c r="V22" s="86"/>
      <c r="W22" s="86"/>
      <c r="X22" s="87"/>
      <c r="Y22" s="87"/>
      <c r="Z22" s="97"/>
      <c r="AA22" s="44">
        <f t="shared" si="19"/>
        <v>0</v>
      </c>
      <c r="AB22" s="45">
        <f t="shared" si="23"/>
        <v>0</v>
      </c>
      <c r="AC22" s="67">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2"/>
    </row>
    <row r="23" spans="1:76" ht="15.75" x14ac:dyDescent="0.25">
      <c r="A23" s="4">
        <v>6</v>
      </c>
      <c r="B23" s="107" t="s">
        <v>73</v>
      </c>
      <c r="C23" s="108" t="s">
        <v>73</v>
      </c>
      <c r="D23" s="109" t="s">
        <v>73</v>
      </c>
      <c r="E23" s="62"/>
      <c r="F23" s="92"/>
      <c r="G23" s="85"/>
      <c r="H23" s="86"/>
      <c r="I23" s="86"/>
      <c r="J23" s="86"/>
      <c r="K23" s="86"/>
      <c r="L23" s="87"/>
      <c r="M23" s="86"/>
      <c r="N23" s="86"/>
      <c r="O23" s="86"/>
      <c r="P23" s="86"/>
      <c r="Q23" s="86"/>
      <c r="R23" s="86"/>
      <c r="S23" s="86"/>
      <c r="T23" s="86"/>
      <c r="U23" s="86"/>
      <c r="V23" s="86"/>
      <c r="W23" s="86"/>
      <c r="X23" s="87"/>
      <c r="Y23" s="87"/>
      <c r="Z23" s="97"/>
      <c r="AA23" s="44">
        <f t="shared" si="19"/>
        <v>0</v>
      </c>
      <c r="AB23" s="45">
        <f t="shared" si="23"/>
        <v>0</v>
      </c>
      <c r="AC23" s="67">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2"/>
    </row>
    <row r="24" spans="1:76" ht="15.75" x14ac:dyDescent="0.25">
      <c r="A24" s="4">
        <v>7</v>
      </c>
      <c r="B24" s="107" t="s">
        <v>74</v>
      </c>
      <c r="C24" s="108" t="s">
        <v>74</v>
      </c>
      <c r="D24" s="109" t="s">
        <v>74</v>
      </c>
      <c r="E24" s="62"/>
      <c r="F24" s="92"/>
      <c r="G24" s="85"/>
      <c r="H24" s="86"/>
      <c r="I24" s="86"/>
      <c r="J24" s="86"/>
      <c r="K24" s="86"/>
      <c r="L24" s="87"/>
      <c r="M24" s="86"/>
      <c r="N24" s="86"/>
      <c r="O24" s="86"/>
      <c r="P24" s="86"/>
      <c r="Q24" s="86"/>
      <c r="R24" s="86"/>
      <c r="S24" s="86"/>
      <c r="T24" s="86"/>
      <c r="U24" s="86"/>
      <c r="V24" s="86"/>
      <c r="W24" s="86"/>
      <c r="X24" s="87"/>
      <c r="Y24" s="87"/>
      <c r="Z24" s="97"/>
      <c r="AA24" s="44">
        <f t="shared" si="19"/>
        <v>0</v>
      </c>
      <c r="AB24" s="45">
        <f t="shared" si="23"/>
        <v>0</v>
      </c>
      <c r="AC24" s="67">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2"/>
    </row>
    <row r="25" spans="1:76" ht="15.75" x14ac:dyDescent="0.25">
      <c r="A25" s="4">
        <v>8</v>
      </c>
      <c r="B25" s="107" t="s">
        <v>75</v>
      </c>
      <c r="C25" s="108" t="s">
        <v>75</v>
      </c>
      <c r="D25" s="109" t="s">
        <v>75</v>
      </c>
      <c r="E25" s="62"/>
      <c r="F25" s="92"/>
      <c r="G25" s="85"/>
      <c r="H25" s="86"/>
      <c r="I25" s="86"/>
      <c r="J25" s="86"/>
      <c r="K25" s="86"/>
      <c r="L25" s="87"/>
      <c r="M25" s="86"/>
      <c r="N25" s="86"/>
      <c r="O25" s="86"/>
      <c r="P25" s="86"/>
      <c r="Q25" s="86"/>
      <c r="R25" s="86"/>
      <c r="S25" s="86"/>
      <c r="T25" s="86"/>
      <c r="U25" s="86"/>
      <c r="V25" s="86"/>
      <c r="W25" s="86"/>
      <c r="X25" s="87"/>
      <c r="Y25" s="87"/>
      <c r="Z25" s="97"/>
      <c r="AA25" s="44">
        <f t="shared" si="19"/>
        <v>0</v>
      </c>
      <c r="AB25" s="45">
        <f t="shared" si="23"/>
        <v>0</v>
      </c>
      <c r="AC25" s="67">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2"/>
    </row>
    <row r="26" spans="1:76" ht="15.75" x14ac:dyDescent="0.25">
      <c r="A26" s="4">
        <v>9</v>
      </c>
      <c r="B26" s="107" t="s">
        <v>76</v>
      </c>
      <c r="C26" s="108" t="s">
        <v>76</v>
      </c>
      <c r="D26" s="109" t="s">
        <v>76</v>
      </c>
      <c r="E26" s="62"/>
      <c r="F26" s="93"/>
      <c r="G26" s="85"/>
      <c r="H26" s="86"/>
      <c r="I26" s="86"/>
      <c r="J26" s="86"/>
      <c r="K26" s="86"/>
      <c r="L26" s="87"/>
      <c r="M26" s="86"/>
      <c r="N26" s="86"/>
      <c r="O26" s="86"/>
      <c r="P26" s="86"/>
      <c r="Q26" s="86"/>
      <c r="R26" s="86"/>
      <c r="S26" s="86"/>
      <c r="T26" s="86"/>
      <c r="U26" s="86"/>
      <c r="V26" s="86"/>
      <c r="W26" s="86"/>
      <c r="X26" s="87"/>
      <c r="Y26" s="87"/>
      <c r="Z26" s="97"/>
      <c r="AA26" s="44">
        <f t="shared" si="19"/>
        <v>0</v>
      </c>
      <c r="AB26" s="45">
        <f t="shared" si="23"/>
        <v>0</v>
      </c>
      <c r="AC26" s="67">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2"/>
    </row>
    <row r="27" spans="1:76" ht="15.75" x14ac:dyDescent="0.25">
      <c r="A27" s="4">
        <v>10</v>
      </c>
      <c r="B27" s="107" t="s">
        <v>77</v>
      </c>
      <c r="C27" s="108" t="s">
        <v>77</v>
      </c>
      <c r="D27" s="109" t="s">
        <v>77</v>
      </c>
      <c r="E27" s="62"/>
      <c r="F27" s="92"/>
      <c r="G27" s="85"/>
      <c r="H27" s="86"/>
      <c r="I27" s="86"/>
      <c r="J27" s="86"/>
      <c r="K27" s="86"/>
      <c r="L27" s="87"/>
      <c r="M27" s="86"/>
      <c r="N27" s="86"/>
      <c r="O27" s="86"/>
      <c r="P27" s="86"/>
      <c r="Q27" s="86"/>
      <c r="R27" s="86"/>
      <c r="S27" s="86"/>
      <c r="T27" s="86"/>
      <c r="U27" s="86"/>
      <c r="V27" s="86"/>
      <c r="W27" s="86"/>
      <c r="X27" s="87"/>
      <c r="Y27" s="87"/>
      <c r="Z27" s="97"/>
      <c r="AA27" s="44">
        <f t="shared" si="19"/>
        <v>0</v>
      </c>
      <c r="AB27" s="45">
        <f t="shared" si="23"/>
        <v>0</v>
      </c>
      <c r="AC27" s="67">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2"/>
    </row>
    <row r="28" spans="1:76" ht="15.75" x14ac:dyDescent="0.25">
      <c r="A28" s="4">
        <v>11</v>
      </c>
      <c r="B28" s="107" t="s">
        <v>78</v>
      </c>
      <c r="C28" s="108" t="s">
        <v>78</v>
      </c>
      <c r="D28" s="109" t="s">
        <v>78</v>
      </c>
      <c r="E28" s="62"/>
      <c r="F28" s="92"/>
      <c r="G28" s="85"/>
      <c r="H28" s="86"/>
      <c r="I28" s="86"/>
      <c r="J28" s="86"/>
      <c r="K28" s="86"/>
      <c r="L28" s="87"/>
      <c r="M28" s="86"/>
      <c r="N28" s="86"/>
      <c r="O28" s="86"/>
      <c r="P28" s="86"/>
      <c r="Q28" s="86"/>
      <c r="R28" s="86"/>
      <c r="S28" s="86"/>
      <c r="T28" s="86"/>
      <c r="U28" s="86"/>
      <c r="V28" s="86"/>
      <c r="W28" s="86"/>
      <c r="X28" s="87"/>
      <c r="Y28" s="87"/>
      <c r="Z28" s="97"/>
      <c r="AA28" s="44">
        <f t="shared" si="19"/>
        <v>0</v>
      </c>
      <c r="AB28" s="45">
        <f t="shared" si="23"/>
        <v>0</v>
      </c>
      <c r="AC28" s="67">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2"/>
    </row>
    <row r="29" spans="1:76" ht="15.75" x14ac:dyDescent="0.25">
      <c r="A29" s="4">
        <v>12</v>
      </c>
      <c r="B29" s="107" t="s">
        <v>79</v>
      </c>
      <c r="C29" s="108" t="s">
        <v>79</v>
      </c>
      <c r="D29" s="109" t="s">
        <v>79</v>
      </c>
      <c r="E29" s="62"/>
      <c r="F29" s="92"/>
      <c r="G29" s="85"/>
      <c r="H29" s="86"/>
      <c r="I29" s="86"/>
      <c r="J29" s="86"/>
      <c r="K29" s="86"/>
      <c r="L29" s="87"/>
      <c r="M29" s="86"/>
      <c r="N29" s="86"/>
      <c r="O29" s="86"/>
      <c r="P29" s="86"/>
      <c r="Q29" s="86"/>
      <c r="R29" s="86"/>
      <c r="S29" s="86"/>
      <c r="T29" s="86"/>
      <c r="U29" s="86"/>
      <c r="V29" s="86"/>
      <c r="W29" s="86"/>
      <c r="X29" s="87"/>
      <c r="Y29" s="87"/>
      <c r="Z29" s="97"/>
      <c r="AA29" s="44">
        <f t="shared" si="19"/>
        <v>0</v>
      </c>
      <c r="AB29" s="45">
        <f t="shared" si="23"/>
        <v>0</v>
      </c>
      <c r="AC29" s="67">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2"/>
    </row>
    <row r="30" spans="1:76" ht="15.75" x14ac:dyDescent="0.25">
      <c r="A30" s="4">
        <v>13</v>
      </c>
      <c r="B30" s="107" t="s">
        <v>80</v>
      </c>
      <c r="C30" s="108" t="s">
        <v>80</v>
      </c>
      <c r="D30" s="109" t="s">
        <v>80</v>
      </c>
      <c r="E30" s="62"/>
      <c r="F30" s="92"/>
      <c r="G30" s="85"/>
      <c r="H30" s="86"/>
      <c r="I30" s="86"/>
      <c r="J30" s="86"/>
      <c r="K30" s="86"/>
      <c r="L30" s="87"/>
      <c r="M30" s="86"/>
      <c r="N30" s="86"/>
      <c r="O30" s="86"/>
      <c r="P30" s="86"/>
      <c r="Q30" s="86"/>
      <c r="R30" s="86"/>
      <c r="S30" s="86"/>
      <c r="T30" s="86"/>
      <c r="U30" s="86"/>
      <c r="V30" s="86"/>
      <c r="W30" s="86"/>
      <c r="X30" s="87"/>
      <c r="Y30" s="87"/>
      <c r="Z30" s="97"/>
      <c r="AA30" s="44">
        <f t="shared" si="19"/>
        <v>0</v>
      </c>
      <c r="AB30" s="45">
        <f t="shared" si="23"/>
        <v>0</v>
      </c>
      <c r="AC30" s="67">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2"/>
    </row>
    <row r="31" spans="1:76" ht="15.75" x14ac:dyDescent="0.25">
      <c r="A31" s="4">
        <v>14</v>
      </c>
      <c r="B31" s="107" t="s">
        <v>81</v>
      </c>
      <c r="C31" s="108" t="s">
        <v>81</v>
      </c>
      <c r="D31" s="109" t="s">
        <v>81</v>
      </c>
      <c r="E31" s="62"/>
      <c r="F31" s="92"/>
      <c r="G31" s="85"/>
      <c r="H31" s="86"/>
      <c r="I31" s="86"/>
      <c r="J31" s="86"/>
      <c r="K31" s="86"/>
      <c r="L31" s="87"/>
      <c r="M31" s="86"/>
      <c r="N31" s="86"/>
      <c r="O31" s="86"/>
      <c r="P31" s="86"/>
      <c r="Q31" s="86"/>
      <c r="R31" s="86"/>
      <c r="S31" s="86"/>
      <c r="T31" s="86"/>
      <c r="U31" s="86"/>
      <c r="V31" s="86"/>
      <c r="W31" s="86"/>
      <c r="X31" s="87"/>
      <c r="Y31" s="87"/>
      <c r="Z31" s="97"/>
      <c r="AA31" s="44">
        <f t="shared" si="19"/>
        <v>0</v>
      </c>
      <c r="AB31" s="45">
        <f t="shared" si="23"/>
        <v>0</v>
      </c>
      <c r="AC31" s="67">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2"/>
    </row>
    <row r="32" spans="1:76" ht="15.75" x14ac:dyDescent="0.25">
      <c r="A32" s="4">
        <v>15</v>
      </c>
      <c r="B32" s="107" t="s">
        <v>82</v>
      </c>
      <c r="C32" s="108" t="s">
        <v>82</v>
      </c>
      <c r="D32" s="109" t="s">
        <v>82</v>
      </c>
      <c r="E32" s="62"/>
      <c r="F32" s="92"/>
      <c r="G32" s="85"/>
      <c r="H32" s="86"/>
      <c r="I32" s="86"/>
      <c r="J32" s="86"/>
      <c r="K32" s="86"/>
      <c r="L32" s="87"/>
      <c r="M32" s="86"/>
      <c r="N32" s="86"/>
      <c r="O32" s="86"/>
      <c r="P32" s="86"/>
      <c r="Q32" s="86"/>
      <c r="R32" s="86"/>
      <c r="S32" s="86"/>
      <c r="T32" s="86"/>
      <c r="U32" s="86"/>
      <c r="V32" s="86"/>
      <c r="W32" s="86"/>
      <c r="X32" s="87"/>
      <c r="Y32" s="87"/>
      <c r="Z32" s="97"/>
      <c r="AA32" s="44">
        <f t="shared" si="19"/>
        <v>0</v>
      </c>
      <c r="AB32" s="45">
        <f t="shared" si="23"/>
        <v>0</v>
      </c>
      <c r="AC32" s="67">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2"/>
    </row>
    <row r="33" spans="1:76" ht="15.75" x14ac:dyDescent="0.25">
      <c r="A33" s="4">
        <v>16</v>
      </c>
      <c r="B33" s="107" t="s">
        <v>83</v>
      </c>
      <c r="C33" s="108" t="s">
        <v>83</v>
      </c>
      <c r="D33" s="109" t="s">
        <v>83</v>
      </c>
      <c r="E33" s="62"/>
      <c r="F33" s="92"/>
      <c r="G33" s="85"/>
      <c r="H33" s="86"/>
      <c r="I33" s="86"/>
      <c r="J33" s="86"/>
      <c r="K33" s="86"/>
      <c r="L33" s="87"/>
      <c r="M33" s="86"/>
      <c r="N33" s="86"/>
      <c r="O33" s="86"/>
      <c r="P33" s="86"/>
      <c r="Q33" s="86"/>
      <c r="R33" s="86"/>
      <c r="S33" s="86"/>
      <c r="T33" s="86"/>
      <c r="U33" s="86"/>
      <c r="V33" s="86"/>
      <c r="W33" s="86"/>
      <c r="X33" s="87"/>
      <c r="Y33" s="87"/>
      <c r="Z33" s="97"/>
      <c r="AA33" s="44">
        <f t="shared" si="19"/>
        <v>0</v>
      </c>
      <c r="AB33" s="45">
        <f t="shared" si="23"/>
        <v>0</v>
      </c>
      <c r="AC33" s="67">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2"/>
    </row>
    <row r="34" spans="1:76" ht="15.75" x14ac:dyDescent="0.25">
      <c r="A34" s="4">
        <v>17</v>
      </c>
      <c r="B34" s="107" t="s">
        <v>84</v>
      </c>
      <c r="C34" s="108" t="s">
        <v>84</v>
      </c>
      <c r="D34" s="109" t="s">
        <v>84</v>
      </c>
      <c r="E34" s="62"/>
      <c r="F34" s="92"/>
      <c r="G34" s="85"/>
      <c r="H34" s="86"/>
      <c r="I34" s="86"/>
      <c r="J34" s="86"/>
      <c r="K34" s="86"/>
      <c r="L34" s="87"/>
      <c r="M34" s="86"/>
      <c r="N34" s="86"/>
      <c r="O34" s="86"/>
      <c r="P34" s="86"/>
      <c r="Q34" s="86"/>
      <c r="R34" s="86"/>
      <c r="S34" s="86"/>
      <c r="T34" s="86"/>
      <c r="U34" s="86"/>
      <c r="V34" s="86"/>
      <c r="W34" s="86"/>
      <c r="X34" s="87"/>
      <c r="Y34" s="87"/>
      <c r="Z34" s="97"/>
      <c r="AA34" s="44">
        <f t="shared" si="19"/>
        <v>0</v>
      </c>
      <c r="AB34" s="45">
        <f t="shared" si="23"/>
        <v>0</v>
      </c>
      <c r="AC34" s="67">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2"/>
    </row>
    <row r="35" spans="1:76" ht="15.75" x14ac:dyDescent="0.25">
      <c r="A35" s="4">
        <v>18</v>
      </c>
      <c r="B35" s="107" t="s">
        <v>85</v>
      </c>
      <c r="C35" s="108" t="s">
        <v>85</v>
      </c>
      <c r="D35" s="109" t="s">
        <v>85</v>
      </c>
      <c r="E35" s="62"/>
      <c r="F35" s="92"/>
      <c r="G35" s="85"/>
      <c r="H35" s="86"/>
      <c r="I35" s="86"/>
      <c r="J35" s="86"/>
      <c r="K35" s="86"/>
      <c r="L35" s="87"/>
      <c r="M35" s="86"/>
      <c r="N35" s="86"/>
      <c r="O35" s="86"/>
      <c r="P35" s="86"/>
      <c r="Q35" s="86"/>
      <c r="R35" s="86"/>
      <c r="S35" s="86"/>
      <c r="T35" s="86"/>
      <c r="U35" s="86"/>
      <c r="V35" s="86"/>
      <c r="W35" s="86"/>
      <c r="X35" s="87"/>
      <c r="Y35" s="87"/>
      <c r="Z35" s="97"/>
      <c r="AA35" s="44">
        <f t="shared" si="19"/>
        <v>0</v>
      </c>
      <c r="AB35" s="45">
        <f t="shared" si="23"/>
        <v>0</v>
      </c>
      <c r="AC35" s="67">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2"/>
    </row>
    <row r="36" spans="1:76" ht="15.75" x14ac:dyDescent="0.25">
      <c r="A36" s="4">
        <v>19</v>
      </c>
      <c r="B36" s="107" t="s">
        <v>86</v>
      </c>
      <c r="C36" s="108" t="s">
        <v>86</v>
      </c>
      <c r="D36" s="109" t="s">
        <v>86</v>
      </c>
      <c r="E36" s="62"/>
      <c r="F36" s="92"/>
      <c r="G36" s="85"/>
      <c r="H36" s="86"/>
      <c r="I36" s="86"/>
      <c r="J36" s="86"/>
      <c r="K36" s="86"/>
      <c r="L36" s="87"/>
      <c r="M36" s="86"/>
      <c r="N36" s="86"/>
      <c r="O36" s="86"/>
      <c r="P36" s="86"/>
      <c r="Q36" s="86"/>
      <c r="R36" s="86"/>
      <c r="S36" s="86"/>
      <c r="T36" s="86"/>
      <c r="U36" s="86"/>
      <c r="V36" s="86"/>
      <c r="W36" s="86"/>
      <c r="X36" s="87"/>
      <c r="Y36" s="87"/>
      <c r="Z36" s="97"/>
      <c r="AA36" s="44">
        <f t="shared" si="19"/>
        <v>0</v>
      </c>
      <c r="AB36" s="45">
        <f t="shared" si="23"/>
        <v>0</v>
      </c>
      <c r="AC36" s="67">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2"/>
    </row>
    <row r="37" spans="1:76" ht="15.75" x14ac:dyDescent="0.25">
      <c r="A37" s="4">
        <v>20</v>
      </c>
      <c r="B37" s="107" t="s">
        <v>87</v>
      </c>
      <c r="C37" s="108" t="s">
        <v>87</v>
      </c>
      <c r="D37" s="109" t="s">
        <v>87</v>
      </c>
      <c r="E37" s="62"/>
      <c r="F37" s="92"/>
      <c r="G37" s="85"/>
      <c r="H37" s="86"/>
      <c r="I37" s="86"/>
      <c r="J37" s="86"/>
      <c r="K37" s="86"/>
      <c r="L37" s="87"/>
      <c r="M37" s="86"/>
      <c r="N37" s="86"/>
      <c r="O37" s="86"/>
      <c r="P37" s="86"/>
      <c r="Q37" s="86"/>
      <c r="R37" s="86"/>
      <c r="S37" s="86"/>
      <c r="T37" s="86"/>
      <c r="U37" s="86"/>
      <c r="V37" s="86"/>
      <c r="W37" s="86"/>
      <c r="X37" s="87"/>
      <c r="Y37" s="87"/>
      <c r="Z37" s="97"/>
      <c r="AA37" s="44">
        <f t="shared" si="19"/>
        <v>0</v>
      </c>
      <c r="AB37" s="45">
        <f t="shared" si="23"/>
        <v>0</v>
      </c>
      <c r="AC37" s="67">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2"/>
    </row>
    <row r="38" spans="1:76" ht="15.75" x14ac:dyDescent="0.25">
      <c r="A38" s="4">
        <v>21</v>
      </c>
      <c r="B38" s="107" t="s">
        <v>88</v>
      </c>
      <c r="C38" s="108" t="s">
        <v>88</v>
      </c>
      <c r="D38" s="109" t="s">
        <v>88</v>
      </c>
      <c r="E38" s="62"/>
      <c r="F38" s="92"/>
      <c r="G38" s="85"/>
      <c r="H38" s="86"/>
      <c r="I38" s="86"/>
      <c r="J38" s="86"/>
      <c r="K38" s="86"/>
      <c r="L38" s="87"/>
      <c r="M38" s="86"/>
      <c r="N38" s="86"/>
      <c r="O38" s="86"/>
      <c r="P38" s="86"/>
      <c r="Q38" s="86"/>
      <c r="R38" s="86"/>
      <c r="S38" s="86"/>
      <c r="T38" s="86"/>
      <c r="U38" s="86"/>
      <c r="V38" s="86"/>
      <c r="W38" s="86"/>
      <c r="X38" s="87"/>
      <c r="Y38" s="87"/>
      <c r="Z38" s="97"/>
      <c r="AA38" s="44">
        <f t="shared" si="19"/>
        <v>0</v>
      </c>
      <c r="AB38" s="45">
        <f t="shared" si="23"/>
        <v>0</v>
      </c>
      <c r="AC38" s="67">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2"/>
    </row>
    <row r="39" spans="1:76" ht="15.75" x14ac:dyDescent="0.25">
      <c r="A39" s="4">
        <v>22</v>
      </c>
      <c r="B39" s="107" t="s">
        <v>89</v>
      </c>
      <c r="C39" s="108" t="s">
        <v>89</v>
      </c>
      <c r="D39" s="109" t="s">
        <v>89</v>
      </c>
      <c r="E39" s="62"/>
      <c r="F39" s="92"/>
      <c r="G39" s="85"/>
      <c r="H39" s="86"/>
      <c r="I39" s="86"/>
      <c r="J39" s="86"/>
      <c r="K39" s="86"/>
      <c r="L39" s="87"/>
      <c r="M39" s="86"/>
      <c r="N39" s="86"/>
      <c r="O39" s="86"/>
      <c r="P39" s="86"/>
      <c r="Q39" s="86"/>
      <c r="R39" s="86"/>
      <c r="S39" s="86"/>
      <c r="T39" s="86"/>
      <c r="U39" s="86"/>
      <c r="V39" s="86"/>
      <c r="W39" s="86"/>
      <c r="X39" s="87"/>
      <c r="Y39" s="87"/>
      <c r="Z39" s="97"/>
      <c r="AA39" s="44">
        <f t="shared" si="19"/>
        <v>0</v>
      </c>
      <c r="AB39" s="45">
        <f t="shared" si="23"/>
        <v>0</v>
      </c>
      <c r="AC39" s="67">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2"/>
    </row>
    <row r="40" spans="1:76" ht="15.75" x14ac:dyDescent="0.25">
      <c r="A40" s="4">
        <v>23</v>
      </c>
      <c r="B40" s="107" t="s">
        <v>90</v>
      </c>
      <c r="C40" s="108" t="s">
        <v>90</v>
      </c>
      <c r="D40" s="109" t="s">
        <v>90</v>
      </c>
      <c r="E40" s="62"/>
      <c r="F40" s="92"/>
      <c r="G40" s="85"/>
      <c r="H40" s="86"/>
      <c r="I40" s="86"/>
      <c r="J40" s="86"/>
      <c r="K40" s="86"/>
      <c r="L40" s="87"/>
      <c r="M40" s="86"/>
      <c r="N40" s="86"/>
      <c r="O40" s="86"/>
      <c r="P40" s="86"/>
      <c r="Q40" s="86"/>
      <c r="R40" s="86"/>
      <c r="S40" s="86"/>
      <c r="T40" s="86"/>
      <c r="U40" s="86"/>
      <c r="V40" s="86"/>
      <c r="W40" s="86"/>
      <c r="X40" s="87"/>
      <c r="Y40" s="87"/>
      <c r="Z40" s="97"/>
      <c r="AA40" s="44">
        <f t="shared" si="19"/>
        <v>0</v>
      </c>
      <c r="AB40" s="45">
        <f t="shared" si="23"/>
        <v>0</v>
      </c>
      <c r="AC40" s="67">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2"/>
    </row>
    <row r="41" spans="1:76" ht="15.75" x14ac:dyDescent="0.25">
      <c r="A41" s="4">
        <v>24</v>
      </c>
      <c r="B41" s="107" t="s">
        <v>91</v>
      </c>
      <c r="C41" s="108" t="s">
        <v>91</v>
      </c>
      <c r="D41" s="109" t="s">
        <v>91</v>
      </c>
      <c r="E41" s="62"/>
      <c r="F41" s="92"/>
      <c r="G41" s="85"/>
      <c r="H41" s="86"/>
      <c r="I41" s="86"/>
      <c r="J41" s="86"/>
      <c r="K41" s="86"/>
      <c r="L41" s="87"/>
      <c r="M41" s="86"/>
      <c r="N41" s="86"/>
      <c r="O41" s="86"/>
      <c r="P41" s="86"/>
      <c r="Q41" s="86"/>
      <c r="R41" s="86"/>
      <c r="S41" s="86"/>
      <c r="T41" s="86"/>
      <c r="U41" s="86"/>
      <c r="V41" s="86"/>
      <c r="W41" s="86"/>
      <c r="X41" s="87"/>
      <c r="Y41" s="87"/>
      <c r="Z41" s="97"/>
      <c r="AA41" s="44">
        <f t="shared" si="19"/>
        <v>0</v>
      </c>
      <c r="AB41" s="45">
        <f t="shared" si="23"/>
        <v>0</v>
      </c>
      <c r="AC41" s="67">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2"/>
    </row>
    <row r="42" spans="1:76" ht="15.75" x14ac:dyDescent="0.25">
      <c r="A42" s="4">
        <v>25</v>
      </c>
      <c r="B42" s="107" t="s">
        <v>92</v>
      </c>
      <c r="C42" s="108" t="s">
        <v>92</v>
      </c>
      <c r="D42" s="109" t="s">
        <v>92</v>
      </c>
      <c r="E42" s="62"/>
      <c r="F42" s="92"/>
      <c r="G42" s="85"/>
      <c r="H42" s="86"/>
      <c r="I42" s="86"/>
      <c r="J42" s="86"/>
      <c r="K42" s="86"/>
      <c r="L42" s="87"/>
      <c r="M42" s="86"/>
      <c r="N42" s="86"/>
      <c r="O42" s="86"/>
      <c r="P42" s="86"/>
      <c r="Q42" s="86"/>
      <c r="R42" s="86"/>
      <c r="S42" s="86"/>
      <c r="T42" s="86"/>
      <c r="U42" s="86"/>
      <c r="V42" s="86"/>
      <c r="W42" s="86"/>
      <c r="X42" s="87"/>
      <c r="Y42" s="87"/>
      <c r="Z42" s="97"/>
      <c r="AA42" s="44">
        <f t="shared" si="19"/>
        <v>0</v>
      </c>
      <c r="AB42" s="45">
        <f t="shared" si="23"/>
        <v>0</v>
      </c>
      <c r="AC42" s="67">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2"/>
    </row>
    <row r="43" spans="1:76" ht="15.75" x14ac:dyDescent="0.25">
      <c r="A43" s="4">
        <v>26</v>
      </c>
      <c r="B43" s="107" t="s">
        <v>93</v>
      </c>
      <c r="C43" s="108" t="s">
        <v>93</v>
      </c>
      <c r="D43" s="109" t="s">
        <v>93</v>
      </c>
      <c r="E43" s="62"/>
      <c r="F43" s="92"/>
      <c r="G43" s="85"/>
      <c r="H43" s="86"/>
      <c r="I43" s="86"/>
      <c r="J43" s="86"/>
      <c r="K43" s="86"/>
      <c r="L43" s="87"/>
      <c r="M43" s="86"/>
      <c r="N43" s="86"/>
      <c r="O43" s="86"/>
      <c r="P43" s="86"/>
      <c r="Q43" s="86"/>
      <c r="R43" s="86"/>
      <c r="S43" s="86"/>
      <c r="T43" s="86"/>
      <c r="U43" s="86"/>
      <c r="V43" s="86"/>
      <c r="W43" s="86"/>
      <c r="X43" s="87"/>
      <c r="Y43" s="87"/>
      <c r="Z43" s="97"/>
      <c r="AA43" s="44">
        <f t="shared" si="19"/>
        <v>0</v>
      </c>
      <c r="AB43" s="45">
        <f t="shared" si="23"/>
        <v>0</v>
      </c>
      <c r="AC43" s="67">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2"/>
    </row>
    <row r="44" spans="1:76" ht="15.75" x14ac:dyDescent="0.25">
      <c r="A44" s="4">
        <v>27</v>
      </c>
      <c r="B44" s="107" t="s">
        <v>94</v>
      </c>
      <c r="C44" s="108" t="s">
        <v>94</v>
      </c>
      <c r="D44" s="109" t="s">
        <v>94</v>
      </c>
      <c r="E44" s="62"/>
      <c r="F44" s="92"/>
      <c r="G44" s="85"/>
      <c r="H44" s="86"/>
      <c r="I44" s="86"/>
      <c r="J44" s="86"/>
      <c r="K44" s="86"/>
      <c r="L44" s="87"/>
      <c r="M44" s="86"/>
      <c r="N44" s="86"/>
      <c r="O44" s="86"/>
      <c r="P44" s="86"/>
      <c r="Q44" s="86"/>
      <c r="R44" s="86"/>
      <c r="S44" s="86"/>
      <c r="T44" s="86"/>
      <c r="U44" s="86"/>
      <c r="V44" s="86"/>
      <c r="W44" s="86"/>
      <c r="X44" s="87"/>
      <c r="Y44" s="87"/>
      <c r="Z44" s="97"/>
      <c r="AA44" s="44">
        <f t="shared" si="19"/>
        <v>0</v>
      </c>
      <c r="AB44" s="45">
        <f t="shared" si="23"/>
        <v>0</v>
      </c>
      <c r="AC44" s="67">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2"/>
    </row>
    <row r="45" spans="1:76" ht="15.75" x14ac:dyDescent="0.25">
      <c r="A45" s="4">
        <v>28</v>
      </c>
      <c r="B45" s="107" t="s">
        <v>95</v>
      </c>
      <c r="C45" s="108" t="s">
        <v>95</v>
      </c>
      <c r="D45" s="109" t="s">
        <v>95</v>
      </c>
      <c r="E45" s="62"/>
      <c r="F45" s="92"/>
      <c r="G45" s="85"/>
      <c r="H45" s="86"/>
      <c r="I45" s="86"/>
      <c r="J45" s="86"/>
      <c r="K45" s="86"/>
      <c r="L45" s="87"/>
      <c r="M45" s="86"/>
      <c r="N45" s="86"/>
      <c r="O45" s="86"/>
      <c r="P45" s="86"/>
      <c r="Q45" s="86"/>
      <c r="R45" s="86"/>
      <c r="S45" s="86"/>
      <c r="T45" s="86"/>
      <c r="U45" s="86"/>
      <c r="V45" s="86"/>
      <c r="W45" s="86"/>
      <c r="X45" s="87"/>
      <c r="Y45" s="87"/>
      <c r="Z45" s="97"/>
      <c r="AA45" s="44">
        <f t="shared" si="19"/>
        <v>0</v>
      </c>
      <c r="AB45" s="45">
        <f t="shared" si="23"/>
        <v>0</v>
      </c>
      <c r="AC45" s="67">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2"/>
    </row>
    <row r="46" spans="1:76" ht="15.75" x14ac:dyDescent="0.25">
      <c r="A46" s="4">
        <v>29</v>
      </c>
      <c r="B46" s="107" t="s">
        <v>96</v>
      </c>
      <c r="C46" s="108" t="s">
        <v>96</v>
      </c>
      <c r="D46" s="109" t="s">
        <v>96</v>
      </c>
      <c r="E46" s="62"/>
      <c r="F46" s="94"/>
      <c r="G46" s="88"/>
      <c r="H46" s="86"/>
      <c r="I46" s="86"/>
      <c r="J46" s="86"/>
      <c r="K46" s="89"/>
      <c r="L46" s="90"/>
      <c r="M46" s="86"/>
      <c r="N46" s="86"/>
      <c r="O46" s="86"/>
      <c r="P46" s="89"/>
      <c r="Q46" s="89"/>
      <c r="R46" s="89"/>
      <c r="S46" s="89"/>
      <c r="T46" s="89"/>
      <c r="U46" s="89"/>
      <c r="V46" s="89"/>
      <c r="W46" s="89"/>
      <c r="X46" s="90"/>
      <c r="Y46" s="87"/>
      <c r="Z46" s="98"/>
      <c r="AA46" s="44">
        <f t="shared" si="19"/>
        <v>0</v>
      </c>
      <c r="AB46" s="45">
        <f t="shared" si="23"/>
        <v>0</v>
      </c>
      <c r="AC46" s="67">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2"/>
    </row>
    <row r="47" spans="1:76" ht="15.75" x14ac:dyDescent="0.25">
      <c r="A47" s="4">
        <v>30</v>
      </c>
      <c r="B47" s="107"/>
      <c r="C47" s="108"/>
      <c r="D47" s="109"/>
      <c r="E47" s="62"/>
      <c r="F47" s="92"/>
      <c r="G47" s="85"/>
      <c r="H47" s="86"/>
      <c r="I47" s="86"/>
      <c r="J47" s="86"/>
      <c r="K47" s="86"/>
      <c r="L47" s="87"/>
      <c r="M47" s="86"/>
      <c r="N47" s="86"/>
      <c r="O47" s="86"/>
      <c r="P47" s="86"/>
      <c r="Q47" s="86"/>
      <c r="R47" s="86"/>
      <c r="S47" s="86"/>
      <c r="T47" s="86"/>
      <c r="U47" s="86"/>
      <c r="V47" s="86"/>
      <c r="W47" s="86"/>
      <c r="X47" s="87"/>
      <c r="Y47" s="87"/>
      <c r="Z47" s="97"/>
      <c r="AA47" s="44">
        <f t="shared" si="19"/>
        <v>0</v>
      </c>
      <c r="AB47" s="45">
        <f t="shared" si="23"/>
        <v>0</v>
      </c>
      <c r="AC47" s="67">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2"/>
    </row>
    <row r="48" spans="1:76" ht="15.75" x14ac:dyDescent="0.25">
      <c r="A48" s="10">
        <v>31</v>
      </c>
      <c r="B48" s="107"/>
      <c r="C48" s="108"/>
      <c r="D48" s="109"/>
      <c r="E48" s="62"/>
      <c r="F48" s="92"/>
      <c r="G48" s="85"/>
      <c r="H48" s="86"/>
      <c r="I48" s="86"/>
      <c r="J48" s="86"/>
      <c r="K48" s="86"/>
      <c r="L48" s="87"/>
      <c r="M48" s="86"/>
      <c r="N48" s="86"/>
      <c r="O48" s="86"/>
      <c r="P48" s="86"/>
      <c r="Q48" s="86"/>
      <c r="R48" s="86"/>
      <c r="S48" s="86"/>
      <c r="T48" s="86"/>
      <c r="U48" s="86"/>
      <c r="V48" s="86"/>
      <c r="W48" s="86"/>
      <c r="X48" s="87"/>
      <c r="Y48" s="87"/>
      <c r="Z48" s="97"/>
      <c r="AA48" s="44">
        <f t="shared" si="19"/>
        <v>0</v>
      </c>
      <c r="AB48" s="45">
        <f t="shared" si="23"/>
        <v>0</v>
      </c>
      <c r="AC48" s="67">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2"/>
    </row>
    <row r="49" spans="1:76" ht="15.75" x14ac:dyDescent="0.25">
      <c r="A49" s="10">
        <v>32</v>
      </c>
      <c r="B49" s="107"/>
      <c r="C49" s="108"/>
      <c r="D49" s="109"/>
      <c r="E49" s="63"/>
      <c r="F49" s="94"/>
      <c r="G49" s="88"/>
      <c r="H49" s="86"/>
      <c r="I49" s="86"/>
      <c r="J49" s="86"/>
      <c r="K49" s="89"/>
      <c r="L49" s="90"/>
      <c r="M49" s="86"/>
      <c r="N49" s="86"/>
      <c r="O49" s="86"/>
      <c r="P49" s="89"/>
      <c r="Q49" s="89"/>
      <c r="R49" s="89"/>
      <c r="S49" s="89"/>
      <c r="T49" s="89"/>
      <c r="U49" s="89"/>
      <c r="V49" s="89"/>
      <c r="W49" s="89"/>
      <c r="X49" s="90"/>
      <c r="Y49" s="87"/>
      <c r="Z49" s="98"/>
      <c r="AA49" s="44">
        <f t="shared" si="19"/>
        <v>0</v>
      </c>
      <c r="AB49" s="45">
        <f t="shared" si="23"/>
        <v>0</v>
      </c>
      <c r="AC49" s="67">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2"/>
    </row>
    <row r="50" spans="1:76" ht="15.75" x14ac:dyDescent="0.25">
      <c r="A50" s="10">
        <v>33</v>
      </c>
      <c r="B50" s="107"/>
      <c r="C50" s="108"/>
      <c r="D50" s="109"/>
      <c r="E50" s="63"/>
      <c r="F50" s="94"/>
      <c r="G50" s="88"/>
      <c r="H50" s="86"/>
      <c r="I50" s="86"/>
      <c r="J50" s="86"/>
      <c r="K50" s="89"/>
      <c r="L50" s="90"/>
      <c r="M50" s="86"/>
      <c r="N50" s="86"/>
      <c r="O50" s="86"/>
      <c r="P50" s="89"/>
      <c r="Q50" s="89"/>
      <c r="R50" s="89"/>
      <c r="S50" s="89"/>
      <c r="T50" s="89"/>
      <c r="U50" s="89"/>
      <c r="V50" s="89"/>
      <c r="W50" s="89"/>
      <c r="X50" s="90"/>
      <c r="Y50" s="87"/>
      <c r="Z50" s="98"/>
      <c r="AA50" s="44">
        <f t="shared" si="19"/>
        <v>0</v>
      </c>
      <c r="AB50" s="45">
        <f t="shared" si="23"/>
        <v>0</v>
      </c>
      <c r="AC50" s="67">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2"/>
    </row>
    <row r="51" spans="1:76" x14ac:dyDescent="0.25">
      <c r="A51" s="15">
        <v>34</v>
      </c>
      <c r="B51" s="107"/>
      <c r="C51" s="108"/>
      <c r="D51" s="109"/>
      <c r="E51" s="43"/>
      <c r="F51" s="92"/>
      <c r="G51" s="91"/>
      <c r="H51" s="86"/>
      <c r="I51" s="86"/>
      <c r="J51" s="86"/>
      <c r="K51" s="86"/>
      <c r="L51" s="87"/>
      <c r="M51" s="86"/>
      <c r="N51" s="86"/>
      <c r="O51" s="86"/>
      <c r="P51" s="86"/>
      <c r="Q51" s="86"/>
      <c r="R51" s="86"/>
      <c r="S51" s="86"/>
      <c r="T51" s="86"/>
      <c r="U51" s="86"/>
      <c r="V51" s="86"/>
      <c r="W51" s="86"/>
      <c r="X51" s="87"/>
      <c r="Y51" s="87"/>
      <c r="Z51" s="97"/>
      <c r="AA51" s="44">
        <f t="shared" si="19"/>
        <v>0</v>
      </c>
      <c r="AB51" s="45">
        <f t="shared" si="23"/>
        <v>0</v>
      </c>
      <c r="AC51" s="67">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2"/>
    </row>
    <row r="52" spans="1:76" x14ac:dyDescent="0.25">
      <c r="A52" s="15">
        <v>35</v>
      </c>
      <c r="B52" s="107"/>
      <c r="C52" s="108"/>
      <c r="D52" s="109"/>
      <c r="E52" s="43"/>
      <c r="F52" s="92"/>
      <c r="G52" s="91"/>
      <c r="H52" s="86"/>
      <c r="I52" s="86"/>
      <c r="J52" s="86"/>
      <c r="K52" s="86"/>
      <c r="L52" s="87"/>
      <c r="M52" s="86"/>
      <c r="N52" s="86"/>
      <c r="O52" s="86"/>
      <c r="P52" s="86"/>
      <c r="Q52" s="86"/>
      <c r="R52" s="86"/>
      <c r="S52" s="86"/>
      <c r="T52" s="86"/>
      <c r="U52" s="86"/>
      <c r="V52" s="86"/>
      <c r="W52" s="86"/>
      <c r="X52" s="87"/>
      <c r="Y52" s="87"/>
      <c r="Z52" s="97"/>
      <c r="AA52" s="44">
        <f t="shared" si="19"/>
        <v>0</v>
      </c>
      <c r="AB52" s="45">
        <f t="shared" si="23"/>
        <v>0</v>
      </c>
      <c r="AC52" s="67">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2"/>
    </row>
    <row r="53" spans="1:76" x14ac:dyDescent="0.25">
      <c r="A53" s="15">
        <v>36</v>
      </c>
      <c r="B53" s="107"/>
      <c r="C53" s="108"/>
      <c r="D53" s="109"/>
      <c r="E53" s="43"/>
      <c r="F53" s="92"/>
      <c r="G53" s="91"/>
      <c r="H53" s="86"/>
      <c r="I53" s="86"/>
      <c r="J53" s="86"/>
      <c r="K53" s="86"/>
      <c r="L53" s="87"/>
      <c r="M53" s="86"/>
      <c r="N53" s="86"/>
      <c r="O53" s="86"/>
      <c r="P53" s="86"/>
      <c r="Q53" s="86"/>
      <c r="R53" s="86"/>
      <c r="S53" s="86"/>
      <c r="T53" s="86"/>
      <c r="U53" s="86"/>
      <c r="V53" s="86"/>
      <c r="W53" s="86"/>
      <c r="X53" s="87"/>
      <c r="Y53" s="87"/>
      <c r="Z53" s="97"/>
      <c r="AA53" s="44">
        <f t="shared" si="19"/>
        <v>0</v>
      </c>
      <c r="AB53" s="45">
        <f t="shared" si="23"/>
        <v>0</v>
      </c>
      <c r="AC53" s="67">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2"/>
    </row>
    <row r="54" spans="1:76" x14ac:dyDescent="0.25">
      <c r="A54" s="15">
        <v>37</v>
      </c>
      <c r="B54" s="107"/>
      <c r="C54" s="108"/>
      <c r="D54" s="109"/>
      <c r="E54" s="43"/>
      <c r="F54" s="92"/>
      <c r="G54" s="91"/>
      <c r="H54" s="86"/>
      <c r="I54" s="86"/>
      <c r="J54" s="86"/>
      <c r="K54" s="86"/>
      <c r="L54" s="87"/>
      <c r="M54" s="86"/>
      <c r="N54" s="86"/>
      <c r="O54" s="86"/>
      <c r="P54" s="86"/>
      <c r="Q54" s="86"/>
      <c r="R54" s="86"/>
      <c r="S54" s="86"/>
      <c r="T54" s="86"/>
      <c r="U54" s="86"/>
      <c r="V54" s="86"/>
      <c r="W54" s="86"/>
      <c r="X54" s="87"/>
      <c r="Y54" s="87"/>
      <c r="Z54" s="97"/>
      <c r="AA54" s="44">
        <f t="shared" si="19"/>
        <v>0</v>
      </c>
      <c r="AB54" s="45">
        <f t="shared" si="23"/>
        <v>0</v>
      </c>
      <c r="AC54" s="67">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2"/>
    </row>
    <row r="55" spans="1:76" x14ac:dyDescent="0.25">
      <c r="A55" s="15">
        <v>38</v>
      </c>
      <c r="B55" s="107"/>
      <c r="C55" s="108"/>
      <c r="D55" s="109"/>
      <c r="E55" s="43"/>
      <c r="F55" s="92"/>
      <c r="G55" s="91"/>
      <c r="H55" s="86"/>
      <c r="I55" s="86"/>
      <c r="J55" s="86"/>
      <c r="K55" s="86"/>
      <c r="L55" s="87"/>
      <c r="M55" s="86"/>
      <c r="N55" s="86"/>
      <c r="O55" s="86"/>
      <c r="P55" s="86"/>
      <c r="Q55" s="86"/>
      <c r="R55" s="86"/>
      <c r="S55" s="86"/>
      <c r="T55" s="86"/>
      <c r="U55" s="86"/>
      <c r="V55" s="86"/>
      <c r="W55" s="86"/>
      <c r="X55" s="87"/>
      <c r="Y55" s="87"/>
      <c r="Z55" s="97"/>
      <c r="AA55" s="44">
        <f t="shared" si="19"/>
        <v>0</v>
      </c>
      <c r="AB55" s="45">
        <f t="shared" si="23"/>
        <v>0</v>
      </c>
      <c r="AC55" s="67">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2"/>
    </row>
    <row r="56" spans="1:76" x14ac:dyDescent="0.25">
      <c r="A56" s="15">
        <v>39</v>
      </c>
      <c r="B56" s="107"/>
      <c r="C56" s="108"/>
      <c r="D56" s="109"/>
      <c r="E56" s="43"/>
      <c r="F56" s="92"/>
      <c r="G56" s="91"/>
      <c r="H56" s="86"/>
      <c r="I56" s="86"/>
      <c r="J56" s="86"/>
      <c r="K56" s="86"/>
      <c r="L56" s="87"/>
      <c r="M56" s="86"/>
      <c r="N56" s="86"/>
      <c r="O56" s="86"/>
      <c r="P56" s="86"/>
      <c r="Q56" s="86"/>
      <c r="R56" s="86"/>
      <c r="S56" s="86"/>
      <c r="T56" s="86"/>
      <c r="U56" s="86"/>
      <c r="V56" s="86"/>
      <c r="W56" s="86"/>
      <c r="X56" s="87"/>
      <c r="Y56" s="87"/>
      <c r="Z56" s="97"/>
      <c r="AA56" s="44">
        <f t="shared" si="19"/>
        <v>0</v>
      </c>
      <c r="AB56" s="45">
        <f t="shared" si="23"/>
        <v>0</v>
      </c>
      <c r="AC56" s="67">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2"/>
    </row>
    <row r="57" spans="1:76" x14ac:dyDescent="0.25">
      <c r="A57" s="15">
        <v>40</v>
      </c>
      <c r="B57" s="107"/>
      <c r="C57" s="108"/>
      <c r="D57" s="109"/>
      <c r="E57" s="43"/>
      <c r="F57" s="92"/>
      <c r="G57" s="91"/>
      <c r="H57" s="86"/>
      <c r="I57" s="86"/>
      <c r="J57" s="86"/>
      <c r="K57" s="86"/>
      <c r="L57" s="87"/>
      <c r="M57" s="86"/>
      <c r="N57" s="86"/>
      <c r="O57" s="86"/>
      <c r="P57" s="86"/>
      <c r="Q57" s="86"/>
      <c r="R57" s="86"/>
      <c r="S57" s="86"/>
      <c r="T57" s="86"/>
      <c r="U57" s="86"/>
      <c r="V57" s="86"/>
      <c r="W57" s="86"/>
      <c r="X57" s="87"/>
      <c r="Y57" s="87"/>
      <c r="Z57" s="97"/>
      <c r="AA57" s="44">
        <f t="shared" si="19"/>
        <v>0</v>
      </c>
      <c r="AB57" s="45">
        <f t="shared" si="23"/>
        <v>0</v>
      </c>
      <c r="AC57" s="67">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2"/>
    </row>
    <row r="58" spans="1:76" x14ac:dyDescent="0.25">
      <c r="A58" s="15">
        <v>41</v>
      </c>
      <c r="B58" s="107"/>
      <c r="C58" s="108"/>
      <c r="D58" s="109"/>
      <c r="E58" s="43"/>
      <c r="F58" s="92"/>
      <c r="G58" s="91"/>
      <c r="H58" s="86"/>
      <c r="I58" s="86"/>
      <c r="J58" s="86"/>
      <c r="K58" s="86"/>
      <c r="L58" s="87"/>
      <c r="M58" s="86"/>
      <c r="N58" s="86"/>
      <c r="O58" s="86"/>
      <c r="P58" s="86"/>
      <c r="Q58" s="86"/>
      <c r="R58" s="86"/>
      <c r="S58" s="86"/>
      <c r="T58" s="86"/>
      <c r="U58" s="86"/>
      <c r="V58" s="86"/>
      <c r="W58" s="86"/>
      <c r="X58" s="87"/>
      <c r="Y58" s="87"/>
      <c r="Z58" s="97"/>
      <c r="AA58" s="44">
        <f t="shared" si="19"/>
        <v>0</v>
      </c>
      <c r="AB58" s="45">
        <f t="shared" si="23"/>
        <v>0</v>
      </c>
      <c r="AC58" s="67">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2"/>
    </row>
    <row r="59" spans="1:76" x14ac:dyDescent="0.25">
      <c r="A59" s="15">
        <v>42</v>
      </c>
      <c r="B59" s="107"/>
      <c r="C59" s="108"/>
      <c r="D59" s="109"/>
      <c r="E59" s="43"/>
      <c r="F59" s="92"/>
      <c r="G59" s="91"/>
      <c r="H59" s="86"/>
      <c r="I59" s="86"/>
      <c r="J59" s="86"/>
      <c r="K59" s="86"/>
      <c r="L59" s="87"/>
      <c r="M59" s="86"/>
      <c r="N59" s="86"/>
      <c r="O59" s="86"/>
      <c r="P59" s="86"/>
      <c r="Q59" s="86"/>
      <c r="R59" s="86"/>
      <c r="S59" s="86"/>
      <c r="T59" s="86"/>
      <c r="U59" s="86"/>
      <c r="V59" s="86"/>
      <c r="W59" s="86"/>
      <c r="X59" s="87"/>
      <c r="Y59" s="87"/>
      <c r="Z59" s="97"/>
      <c r="AA59" s="44">
        <f t="shared" si="19"/>
        <v>0</v>
      </c>
      <c r="AB59" s="45">
        <f t="shared" si="23"/>
        <v>0</v>
      </c>
      <c r="AC59" s="67">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2"/>
    </row>
    <row r="60" spans="1:76" x14ac:dyDescent="0.25">
      <c r="A60" s="15">
        <v>43</v>
      </c>
      <c r="B60" s="107"/>
      <c r="C60" s="108"/>
      <c r="D60" s="109"/>
      <c r="E60" s="43"/>
      <c r="F60" s="92"/>
      <c r="G60" s="91"/>
      <c r="H60" s="86"/>
      <c r="I60" s="86"/>
      <c r="J60" s="86"/>
      <c r="K60" s="86"/>
      <c r="L60" s="87"/>
      <c r="M60" s="86"/>
      <c r="N60" s="86"/>
      <c r="O60" s="86"/>
      <c r="P60" s="86"/>
      <c r="Q60" s="86"/>
      <c r="R60" s="86"/>
      <c r="S60" s="86"/>
      <c r="T60" s="86"/>
      <c r="U60" s="86"/>
      <c r="V60" s="86"/>
      <c r="W60" s="86"/>
      <c r="X60" s="87"/>
      <c r="Y60" s="87"/>
      <c r="Z60" s="97"/>
      <c r="AA60" s="44">
        <f t="shared" si="19"/>
        <v>0</v>
      </c>
      <c r="AB60" s="45">
        <f t="shared" si="23"/>
        <v>0</v>
      </c>
      <c r="AC60" s="67">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2"/>
    </row>
    <row r="61" spans="1:76" x14ac:dyDescent="0.25">
      <c r="A61" s="15">
        <v>44</v>
      </c>
      <c r="B61" s="107"/>
      <c r="C61" s="108"/>
      <c r="D61" s="109"/>
      <c r="E61" s="43"/>
      <c r="F61" s="92"/>
      <c r="G61" s="91"/>
      <c r="H61" s="86"/>
      <c r="I61" s="86"/>
      <c r="J61" s="86"/>
      <c r="K61" s="86"/>
      <c r="L61" s="87"/>
      <c r="M61" s="86"/>
      <c r="N61" s="86"/>
      <c r="O61" s="86"/>
      <c r="P61" s="86"/>
      <c r="Q61" s="86"/>
      <c r="R61" s="86"/>
      <c r="S61" s="86"/>
      <c r="T61" s="86"/>
      <c r="U61" s="86"/>
      <c r="V61" s="86"/>
      <c r="W61" s="86"/>
      <c r="X61" s="87"/>
      <c r="Y61" s="87"/>
      <c r="Z61" s="97"/>
      <c r="AA61" s="44">
        <f t="shared" si="19"/>
        <v>0</v>
      </c>
      <c r="AB61" s="45">
        <f t="shared" si="23"/>
        <v>0</v>
      </c>
      <c r="AC61" s="67">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2"/>
    </row>
    <row r="62" spans="1:76" x14ac:dyDescent="0.25">
      <c r="A62" s="15">
        <v>45</v>
      </c>
      <c r="B62" s="107"/>
      <c r="C62" s="108"/>
      <c r="D62" s="109"/>
      <c r="E62" s="43"/>
      <c r="F62" s="92"/>
      <c r="G62" s="91"/>
      <c r="H62" s="86"/>
      <c r="I62" s="86"/>
      <c r="J62" s="86"/>
      <c r="K62" s="86"/>
      <c r="L62" s="87"/>
      <c r="M62" s="86"/>
      <c r="N62" s="86"/>
      <c r="O62" s="86"/>
      <c r="P62" s="86"/>
      <c r="Q62" s="86"/>
      <c r="R62" s="86"/>
      <c r="S62" s="86"/>
      <c r="T62" s="86"/>
      <c r="U62" s="86"/>
      <c r="V62" s="86"/>
      <c r="W62" s="86"/>
      <c r="X62" s="87"/>
      <c r="Y62" s="87"/>
      <c r="Z62" s="97"/>
      <c r="AA62" s="44">
        <f t="shared" si="19"/>
        <v>0</v>
      </c>
      <c r="AB62" s="45">
        <f t="shared" si="23"/>
        <v>0</v>
      </c>
      <c r="AC62" s="67">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2"/>
    </row>
    <row r="63" spans="1:76" ht="15.75" thickBot="1" x14ac:dyDescent="0.3">
      <c r="A63" s="4">
        <v>46</v>
      </c>
      <c r="B63" s="107"/>
      <c r="C63" s="108"/>
      <c r="D63" s="109"/>
      <c r="E63" s="43"/>
      <c r="F63" s="95"/>
      <c r="G63" s="91"/>
      <c r="H63" s="86"/>
      <c r="I63" s="86"/>
      <c r="J63" s="86"/>
      <c r="K63" s="86"/>
      <c r="L63" s="87"/>
      <c r="M63" s="86"/>
      <c r="N63" s="86"/>
      <c r="O63" s="86"/>
      <c r="P63" s="86"/>
      <c r="Q63" s="86"/>
      <c r="R63" s="86"/>
      <c r="S63" s="86"/>
      <c r="T63" s="86"/>
      <c r="U63" s="86"/>
      <c r="V63" s="86"/>
      <c r="W63" s="86"/>
      <c r="X63" s="87"/>
      <c r="Y63" s="87"/>
      <c r="Z63" s="97"/>
      <c r="AA63" s="44">
        <f t="shared" si="19"/>
        <v>0</v>
      </c>
      <c r="AB63" s="45">
        <f t="shared" si="23"/>
        <v>0</v>
      </c>
      <c r="AC63" s="67">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41"/>
      <c r="BC63" s="41"/>
      <c r="BD63" s="41"/>
      <c r="BE63" s="41"/>
      <c r="BF63" s="41"/>
      <c r="BG63" s="41"/>
      <c r="BH63" s="41"/>
      <c r="BI63" s="41"/>
      <c r="BJ63" s="41"/>
      <c r="BK63" s="41"/>
      <c r="BL63" s="41"/>
      <c r="BM63" s="41"/>
      <c r="BN63" s="41"/>
      <c r="BO63" s="41"/>
      <c r="BP63" s="41"/>
      <c r="BQ63" s="41"/>
      <c r="BR63" s="41"/>
      <c r="BS63" s="41"/>
      <c r="BT63" s="41"/>
      <c r="BU63" s="41"/>
      <c r="BW63" s="21"/>
      <c r="BX63" s="42"/>
    </row>
    <row r="64" spans="1:76" x14ac:dyDescent="0.25">
      <c r="H64" s="68"/>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65">
        <v>20</v>
      </c>
      <c r="C71" s="33" t="s">
        <v>52</v>
      </c>
      <c r="D71" s="66"/>
      <c r="E71" s="66"/>
      <c r="F71" s="66"/>
      <c r="G71" s="66"/>
      <c r="H71" s="11"/>
      <c r="I71" s="11"/>
      <c r="J71" s="11"/>
    </row>
    <row r="72" spans="2:10" x14ac:dyDescent="0.25">
      <c r="B72" s="43">
        <f>B71*0.6</f>
        <v>12</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86" zoomScale="90" zoomScaleNormal="90" workbookViewId="0">
      <selection activeCell="M45" sqref="M45"/>
    </sheetView>
  </sheetViews>
  <sheetFormatPr baseColWidth="10" defaultRowHeight="15" x14ac:dyDescent="0.25"/>
  <cols>
    <col min="1" max="1" width="5.7109375" customWidth="1"/>
    <col min="2" max="2" width="15.140625" customWidth="1"/>
    <col min="4" max="4" width="12.42578125" customWidth="1"/>
    <col min="5" max="5" width="10.42578125" customWidth="1"/>
    <col min="6" max="6" width="11.140625" customWidth="1"/>
    <col min="7"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4" t="s">
        <v>101</v>
      </c>
      <c r="C1" s="134"/>
      <c r="D1" s="134"/>
      <c r="E1" s="134"/>
      <c r="F1" s="134"/>
      <c r="G1" s="134"/>
      <c r="H1" s="19" t="s">
        <v>44</v>
      </c>
      <c r="I1" s="19"/>
    </row>
    <row r="2" spans="2:9" ht="15.75" x14ac:dyDescent="0.25">
      <c r="B2" s="135"/>
      <c r="C2" s="135"/>
      <c r="D2" s="135"/>
      <c r="E2" s="135"/>
      <c r="F2" s="135"/>
      <c r="G2" s="135"/>
      <c r="H2" s="19"/>
      <c r="I2" s="19"/>
    </row>
    <row r="3" spans="2:9" ht="15.75" x14ac:dyDescent="0.25">
      <c r="B3" s="140"/>
      <c r="C3" s="141"/>
      <c r="D3" s="141"/>
      <c r="E3" s="141"/>
      <c r="F3" s="141"/>
      <c r="G3" s="141"/>
      <c r="H3" s="141"/>
      <c r="I3" s="141"/>
    </row>
    <row r="4" spans="2:9" ht="15.75" x14ac:dyDescent="0.25">
      <c r="B4" s="142" t="str">
        <f>"ESTABLECIMIENTO: "&amp;Evamat!C11</f>
        <v>ESTABLECIMIENTO: ESCUELA LAS CAMELIAS</v>
      </c>
      <c r="C4" s="142"/>
      <c r="D4" s="142"/>
      <c r="E4" s="142"/>
      <c r="F4" s="142"/>
      <c r="G4" s="142"/>
      <c r="H4" s="6"/>
      <c r="I4" s="30"/>
    </row>
    <row r="5" spans="2:9" ht="15.75" x14ac:dyDescent="0.25">
      <c r="B5" s="142" t="str">
        <f>"CURSO: 4º Letra "&amp;Evamat!C13</f>
        <v xml:space="preserve">CURSO: 4º Letra </v>
      </c>
      <c r="C5" s="142"/>
      <c r="D5" s="142"/>
      <c r="E5" s="142"/>
      <c r="F5" s="142"/>
      <c r="G5" s="142"/>
    </row>
    <row r="6" spans="2:9" x14ac:dyDescent="0.25">
      <c r="B6" s="139" t="str">
        <f xml:space="preserve"> "PROFESOR(A) JEFE: "&amp;Evamat!C12</f>
        <v xml:space="preserve">PROFESOR(A) JEFE: </v>
      </c>
      <c r="C6" s="139"/>
      <c r="D6" s="139"/>
      <c r="E6" s="139"/>
      <c r="F6" s="139"/>
      <c r="G6" s="139"/>
    </row>
    <row r="7" spans="2:9" x14ac:dyDescent="0.25">
      <c r="B7" s="7"/>
      <c r="C7" s="7"/>
      <c r="D7" s="7"/>
      <c r="E7" s="7"/>
      <c r="F7" s="7"/>
      <c r="G7" s="7"/>
    </row>
    <row r="8" spans="2:9" ht="15.75" x14ac:dyDescent="0.25">
      <c r="B8" s="136" t="s">
        <v>29</v>
      </c>
      <c r="C8" s="136"/>
      <c r="D8" s="136"/>
      <c r="E8" s="136"/>
      <c r="F8" s="136"/>
      <c r="G8" s="136"/>
      <c r="H8" s="136"/>
    </row>
    <row r="9" spans="2:9" ht="54.75" customHeight="1" x14ac:dyDescent="0.25">
      <c r="B9" s="137" t="str">
        <f>"Este informe detalla los resultados de la Prueba de Educación Matematica realizada el "&amp;Evamat!F15&amp;" alumnos. Mientras mayor es el número de alumnos presentes, más representativos son los datos"</f>
        <v>Este informe detalla los resultados de la Prueba de Educación Matematica realizada el 29 alumnos. Mientras mayor es el número de alumnos presentes, más representativos son los datos</v>
      </c>
      <c r="C9" s="137"/>
      <c r="D9" s="137"/>
      <c r="E9" s="137"/>
      <c r="F9" s="137"/>
      <c r="G9" s="137"/>
      <c r="H9" s="16"/>
      <c r="I9" s="29"/>
    </row>
    <row r="10" spans="2:9" x14ac:dyDescent="0.25">
      <c r="B10" s="138" t="s">
        <v>30</v>
      </c>
      <c r="C10" s="138"/>
      <c r="D10" s="138"/>
      <c r="E10" s="138"/>
      <c r="F10" s="138"/>
      <c r="G10" s="138"/>
      <c r="H10" s="138"/>
    </row>
    <row r="11" spans="2:9" ht="15" customHeight="1" x14ac:dyDescent="0.25">
      <c r="B11" s="138"/>
      <c r="C11" s="138"/>
      <c r="D11" s="138"/>
      <c r="E11" s="138"/>
      <c r="F11" s="138"/>
      <c r="G11" s="138"/>
      <c r="H11" s="138"/>
    </row>
    <row r="12" spans="2:9" ht="44.25" customHeight="1" x14ac:dyDescent="0.25">
      <c r="B12" s="138"/>
      <c r="C12" s="138"/>
      <c r="D12" s="138"/>
      <c r="E12" s="138"/>
      <c r="F12" s="138"/>
      <c r="G12" s="138"/>
      <c r="H12" s="138"/>
    </row>
    <row r="14" spans="2:9" ht="25.5" x14ac:dyDescent="0.25">
      <c r="B14" s="36" t="s">
        <v>31</v>
      </c>
      <c r="C14" s="54" t="s">
        <v>97</v>
      </c>
      <c r="D14" s="54" t="s">
        <v>98</v>
      </c>
      <c r="E14" s="102" t="s">
        <v>99</v>
      </c>
      <c r="F14" s="56"/>
      <c r="G14" s="33"/>
      <c r="H14" s="32"/>
      <c r="I14" s="5"/>
    </row>
    <row r="15" spans="2:9" x14ac:dyDescent="0.25">
      <c r="B15" s="26" t="s">
        <v>32</v>
      </c>
      <c r="C15" s="35">
        <f t="shared" ref="C15" si="0">IF(SUM(E40:E85)=0,0,(AVERAGE(E40:E85)))</f>
        <v>3.4482758620689655E-2</v>
      </c>
      <c r="D15" s="35">
        <f t="shared" ref="D15" si="1">IF(SUM(F40:F85)=0,0,(AVERAGE(F40:F85)))</f>
        <v>3.4482758620689655E-2</v>
      </c>
      <c r="E15" s="35">
        <f t="shared" ref="E15" si="2">IF(SUM(G40:G85)=0,0,(AVERAGE(G40:G85)))</f>
        <v>3.4482758620689655E-2</v>
      </c>
      <c r="F15" s="35"/>
      <c r="G15" s="35"/>
      <c r="H15" s="35"/>
      <c r="I15" s="34"/>
    </row>
    <row r="16" spans="2:9" x14ac:dyDescent="0.25">
      <c r="B16" s="26" t="s">
        <v>33</v>
      </c>
      <c r="C16" s="35">
        <f t="shared" ref="C16" si="3">MIN(E40:E85)</f>
        <v>0</v>
      </c>
      <c r="D16" s="35">
        <f t="shared" ref="D16" si="4">MIN(F40:F85)</f>
        <v>0</v>
      </c>
      <c r="E16" s="35">
        <f t="shared" ref="E16" si="5">MIN(G40:G85)</f>
        <v>0</v>
      </c>
      <c r="F16" s="35"/>
      <c r="G16" s="35"/>
      <c r="H16" s="35"/>
      <c r="I16" s="5"/>
    </row>
    <row r="17" spans="2:9" x14ac:dyDescent="0.25">
      <c r="B17" s="26" t="s">
        <v>34</v>
      </c>
      <c r="C17" s="35">
        <f t="shared" ref="C17" si="6">MAX(E40:E85)</f>
        <v>1</v>
      </c>
      <c r="D17" s="35">
        <f t="shared" ref="D17" si="7">MAX(F40:F85)</f>
        <v>1</v>
      </c>
      <c r="E17" s="35">
        <f t="shared" ref="E17" si="8">MAX(G40:G85)</f>
        <v>1</v>
      </c>
      <c r="F17" s="35"/>
      <c r="G17" s="35"/>
      <c r="H17" s="35"/>
      <c r="I17" s="5"/>
    </row>
    <row r="19" spans="2:9" ht="15" customHeight="1" x14ac:dyDescent="0.25">
      <c r="B19" s="143" t="s">
        <v>46</v>
      </c>
      <c r="C19" s="143"/>
      <c r="D19" s="143"/>
      <c r="E19" s="143"/>
      <c r="F19" s="143"/>
      <c r="G19" s="143"/>
      <c r="H19" s="17"/>
    </row>
    <row r="20" spans="2:9" ht="12.75" customHeight="1" x14ac:dyDescent="0.25">
      <c r="B20" s="143"/>
      <c r="C20" s="143"/>
      <c r="D20" s="143"/>
      <c r="E20" s="143"/>
      <c r="F20" s="143"/>
      <c r="G20" s="143"/>
      <c r="H20" s="17"/>
    </row>
    <row r="21" spans="2:9" x14ac:dyDescent="0.25">
      <c r="B21" s="143"/>
      <c r="C21" s="143"/>
      <c r="D21" s="143"/>
      <c r="E21" s="143"/>
      <c r="F21" s="143"/>
      <c r="G21" s="143"/>
    </row>
    <row r="22" spans="2:9" x14ac:dyDescent="0.25">
      <c r="B22" s="143"/>
      <c r="C22" s="143"/>
      <c r="D22" s="143"/>
      <c r="E22" s="143"/>
      <c r="F22" s="143"/>
      <c r="G22" s="143"/>
    </row>
    <row r="23" spans="2:9" hidden="1" x14ac:dyDescent="0.25">
      <c r="B23" s="143"/>
      <c r="C23" s="143"/>
      <c r="D23" s="143"/>
      <c r="E23" s="143"/>
      <c r="F23" s="143"/>
      <c r="G23" s="143"/>
    </row>
    <row r="24" spans="2:9" hidden="1" x14ac:dyDescent="0.25">
      <c r="B24" s="143"/>
      <c r="C24" s="143"/>
      <c r="D24" s="143"/>
      <c r="E24" s="143"/>
      <c r="F24" s="143"/>
      <c r="G24" s="143"/>
    </row>
    <row r="25" spans="2:9" ht="8.25" hidden="1" customHeight="1" x14ac:dyDescent="0.25">
      <c r="B25" s="143"/>
      <c r="C25" s="143"/>
      <c r="D25" s="143"/>
      <c r="E25" s="143"/>
      <c r="F25" s="143"/>
      <c r="G25" s="14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1"/>
      <c r="C35" s="131"/>
      <c r="D35" s="131"/>
      <c r="E35" s="131"/>
      <c r="F35" s="131"/>
      <c r="G35" s="131"/>
      <c r="H35" s="131"/>
    </row>
    <row r="37" spans="1:10" ht="33" customHeight="1" x14ac:dyDescent="0.25">
      <c r="B37" s="138" t="s">
        <v>42</v>
      </c>
      <c r="C37" s="138"/>
      <c r="D37" s="138"/>
      <c r="E37" s="138"/>
      <c r="F37" s="138"/>
      <c r="G37" s="138"/>
      <c r="H37" s="18"/>
    </row>
    <row r="39" spans="1:10" ht="30" customHeight="1" x14ac:dyDescent="0.25">
      <c r="A39" s="8" t="s">
        <v>9</v>
      </c>
      <c r="B39" s="144" t="s">
        <v>35</v>
      </c>
      <c r="C39" s="144"/>
      <c r="D39" s="144"/>
      <c r="E39" s="54" t="s">
        <v>97</v>
      </c>
      <c r="F39" s="54" t="s">
        <v>102</v>
      </c>
      <c r="G39" s="102" t="s">
        <v>99</v>
      </c>
      <c r="H39" s="101"/>
      <c r="I39" s="55"/>
      <c r="J39" s="27"/>
    </row>
    <row r="40" spans="1:10" x14ac:dyDescent="0.25">
      <c r="A40" s="4">
        <v>1</v>
      </c>
      <c r="B40" s="125" t="str">
        <f>Evamat!B18&amp;" "</f>
        <v xml:space="preserve">Agüero Hueichán Javiera Ignacia </v>
      </c>
      <c r="C40" s="125"/>
      <c r="D40" s="125"/>
      <c r="E40" s="9">
        <f>IF(Evamat!B18&lt;&gt;"",SUM(Evamat!AH18:AN18,Evamat!AS18)/8,"")</f>
        <v>1</v>
      </c>
      <c r="F40" s="9">
        <f>IF(Evamat!B18&lt;&gt;"",SUM(Evamat!AO18:AR18)/4,"")</f>
        <v>1</v>
      </c>
      <c r="G40" s="9">
        <f>IF(Evamat!B18&lt;&gt;"",SUM(Evamat!AT18:BA18)/8,"")</f>
        <v>1</v>
      </c>
      <c r="H40" s="9"/>
      <c r="I40" s="9"/>
      <c r="J40" s="9"/>
    </row>
    <row r="41" spans="1:10" x14ac:dyDescent="0.25">
      <c r="A41" s="4">
        <v>2</v>
      </c>
      <c r="B41" s="125" t="str">
        <f>Evamat!B19&amp;" "</f>
        <v xml:space="preserve">Bañares González Camilo Antonio </v>
      </c>
      <c r="C41" s="125"/>
      <c r="D41" s="125"/>
      <c r="E41" s="9">
        <f>IF(Evamat!B19&lt;&gt;"",SUM(Evamat!AH19:AN19,Evamat!AS19)/8,"")</f>
        <v>0</v>
      </c>
      <c r="F41" s="9">
        <f>IF(Evamat!B19&lt;&gt;"",SUM(Evamat!AO19:AR19)/4,"")</f>
        <v>0</v>
      </c>
      <c r="G41" s="9">
        <f>IF(Evamat!B19&lt;&gt;"",SUM(Evamat!AT19:BA19)/8,"")</f>
        <v>0</v>
      </c>
      <c r="H41" s="9"/>
      <c r="I41" s="9"/>
      <c r="J41" s="9"/>
    </row>
    <row r="42" spans="1:10" x14ac:dyDescent="0.25">
      <c r="A42" s="4">
        <v>3</v>
      </c>
      <c r="B42" s="125" t="str">
        <f>Evamat!B20&amp;" "</f>
        <v xml:space="preserve">Bugueño Soto Javier Nicolás </v>
      </c>
      <c r="C42" s="125"/>
      <c r="D42" s="125"/>
      <c r="E42" s="9">
        <f>IF(Evamat!B20&lt;&gt;"",SUM(Evamat!AH20:AN20,Evamat!AS20)/8,"")</f>
        <v>0</v>
      </c>
      <c r="F42" s="9">
        <f>IF(Evamat!B20&lt;&gt;"",SUM(Evamat!AO20:AR20)/4,"")</f>
        <v>0</v>
      </c>
      <c r="G42" s="9">
        <f>IF(Evamat!B20&lt;&gt;"",SUM(Evamat!AT20:BA20)/8,"")</f>
        <v>0</v>
      </c>
      <c r="H42" s="9"/>
      <c r="I42" s="9"/>
      <c r="J42" s="9"/>
    </row>
    <row r="43" spans="1:10" x14ac:dyDescent="0.25">
      <c r="A43" s="4">
        <v>4</v>
      </c>
      <c r="B43" s="125" t="str">
        <f>Evamat!B21&amp;" "</f>
        <v xml:space="preserve">Carrasco Meneses Jhon Maicol </v>
      </c>
      <c r="C43" s="125"/>
      <c r="D43" s="125"/>
      <c r="E43" s="9">
        <f>IF(Evamat!B21&lt;&gt;"",SUM(Evamat!AH21:AN21,Evamat!AS21)/8,"")</f>
        <v>0</v>
      </c>
      <c r="F43" s="9">
        <f>IF(Evamat!B21&lt;&gt;"",SUM(Evamat!AO21:AR21)/4,"")</f>
        <v>0</v>
      </c>
      <c r="G43" s="9">
        <f>IF(Evamat!B21&lt;&gt;"",SUM(Evamat!AT21:BA21)/8,"")</f>
        <v>0</v>
      </c>
      <c r="H43" s="9"/>
      <c r="I43" s="9"/>
      <c r="J43" s="9"/>
    </row>
    <row r="44" spans="1:10" x14ac:dyDescent="0.25">
      <c r="A44" s="4">
        <v>5</v>
      </c>
      <c r="B44" s="125" t="str">
        <f>Evamat!B22&amp;" "</f>
        <v xml:space="preserve">De Los Santos Poline Liz Abigail </v>
      </c>
      <c r="C44" s="125"/>
      <c r="D44" s="125"/>
      <c r="E44" s="9">
        <f>IF(Evamat!B22&lt;&gt;"",SUM(Evamat!AH22:AN22,Evamat!AS22)/8,"")</f>
        <v>0</v>
      </c>
      <c r="F44" s="9">
        <f>IF(Evamat!B22&lt;&gt;"",SUM(Evamat!AO22:AR22)/4,"")</f>
        <v>0</v>
      </c>
      <c r="G44" s="9">
        <f>IF(Evamat!B22&lt;&gt;"",SUM(Evamat!AT22:BA22)/8,"")</f>
        <v>0</v>
      </c>
      <c r="H44" s="9"/>
      <c r="I44" s="9"/>
      <c r="J44" s="9"/>
    </row>
    <row r="45" spans="1:10" x14ac:dyDescent="0.25">
      <c r="A45" s="4">
        <v>6</v>
      </c>
      <c r="B45" s="125" t="str">
        <f>Evamat!B23&amp;" "</f>
        <v xml:space="preserve">Diaz Velásquez Johans Bastián </v>
      </c>
      <c r="C45" s="125"/>
      <c r="D45" s="125"/>
      <c r="E45" s="9">
        <f>IF(Evamat!B23&lt;&gt;"",SUM(Evamat!AH23:AN23,Evamat!AS23)/8,"")</f>
        <v>0</v>
      </c>
      <c r="F45" s="9">
        <f>IF(Evamat!B23&lt;&gt;"",SUM(Evamat!AO23:AR23)/4,"")</f>
        <v>0</v>
      </c>
      <c r="G45" s="9">
        <f>IF(Evamat!B23&lt;&gt;"",SUM(Evamat!AT23:BA23)/8,"")</f>
        <v>0</v>
      </c>
      <c r="H45" s="9"/>
      <c r="I45" s="9"/>
      <c r="J45" s="9"/>
    </row>
    <row r="46" spans="1:10" x14ac:dyDescent="0.25">
      <c r="A46" s="4">
        <v>7</v>
      </c>
      <c r="B46" s="125" t="str">
        <f>Evamat!B24&amp;" "</f>
        <v xml:space="preserve">Díaz Arauz Demis Antonio </v>
      </c>
      <c r="C46" s="125"/>
      <c r="D46" s="125"/>
      <c r="E46" s="9">
        <f>IF(Evamat!B24&lt;&gt;"",SUM(Evamat!AH24:AN24,Evamat!AS24)/8,"")</f>
        <v>0</v>
      </c>
      <c r="F46" s="9">
        <f>IF(Evamat!B24&lt;&gt;"",SUM(Evamat!AO24:AR24)/4,"")</f>
        <v>0</v>
      </c>
      <c r="G46" s="9">
        <f>IF(Evamat!B24&lt;&gt;"",SUM(Evamat!AT24:BA24)/8,"")</f>
        <v>0</v>
      </c>
      <c r="H46" s="9"/>
      <c r="I46" s="9"/>
      <c r="J46" s="9"/>
    </row>
    <row r="47" spans="1:10" x14ac:dyDescent="0.25">
      <c r="A47" s="4">
        <v>8</v>
      </c>
      <c r="B47" s="125" t="str">
        <f>Evamat!B25&amp;" "</f>
        <v xml:space="preserve">Hidalgo Galindo Ignacio Andrés </v>
      </c>
      <c r="C47" s="125"/>
      <c r="D47" s="125"/>
      <c r="E47" s="9">
        <f>IF(Evamat!B25&lt;&gt;"",SUM(Evamat!AH25:AN25,Evamat!AS25)/8,"")</f>
        <v>0</v>
      </c>
      <c r="F47" s="9">
        <f>IF(Evamat!B25&lt;&gt;"",SUM(Evamat!AO25:AR25)/4,"")</f>
        <v>0</v>
      </c>
      <c r="G47" s="9">
        <f>IF(Evamat!B25&lt;&gt;"",SUM(Evamat!AT25:BA25)/8,"")</f>
        <v>0</v>
      </c>
      <c r="H47" s="9"/>
      <c r="I47" s="9"/>
      <c r="J47" s="9"/>
    </row>
    <row r="48" spans="1:10" x14ac:dyDescent="0.25">
      <c r="A48" s="4">
        <v>9</v>
      </c>
      <c r="B48" s="125" t="str">
        <f>Evamat!B26&amp;" "</f>
        <v xml:space="preserve">Leal Barra María José </v>
      </c>
      <c r="C48" s="125"/>
      <c r="D48" s="125"/>
      <c r="E48" s="9">
        <f>IF(Evamat!B26&lt;&gt;"",SUM(Evamat!AH26:AN26,Evamat!AS26)/8,"")</f>
        <v>0</v>
      </c>
      <c r="F48" s="9">
        <f>IF(Evamat!B26&lt;&gt;"",SUM(Evamat!AO26:AR26)/4,"")</f>
        <v>0</v>
      </c>
      <c r="G48" s="9">
        <f>IF(Evamat!B26&lt;&gt;"",SUM(Evamat!AT26:BA26)/8,"")</f>
        <v>0</v>
      </c>
      <c r="H48" s="9"/>
      <c r="I48" s="9"/>
      <c r="J48" s="9"/>
    </row>
    <row r="49" spans="1:10" x14ac:dyDescent="0.25">
      <c r="A49" s="4">
        <v>10</v>
      </c>
      <c r="B49" s="125" t="str">
        <f>Evamat!B27&amp;" "</f>
        <v xml:space="preserve">Millaneri Jobis Kevin Agustin </v>
      </c>
      <c r="C49" s="125"/>
      <c r="D49" s="125"/>
      <c r="E49" s="9">
        <f>IF(Evamat!B27&lt;&gt;"",SUM(Evamat!AH27:AN27,Evamat!AS27)/8,"")</f>
        <v>0</v>
      </c>
      <c r="F49" s="9">
        <f>IF(Evamat!B27&lt;&gt;"",SUM(Evamat!AO27:AR27)/4,"")</f>
        <v>0</v>
      </c>
      <c r="G49" s="9">
        <f>IF(Evamat!B27&lt;&gt;"",SUM(Evamat!AT27:BA27)/8,"")</f>
        <v>0</v>
      </c>
      <c r="H49" s="9"/>
      <c r="I49" s="9"/>
      <c r="J49" s="9"/>
    </row>
    <row r="50" spans="1:10" x14ac:dyDescent="0.25">
      <c r="A50" s="4">
        <v>11</v>
      </c>
      <c r="B50" s="125" t="str">
        <f>Evamat!B28&amp;" "</f>
        <v xml:space="preserve">Navarro Mardones Richard Gonzalo </v>
      </c>
      <c r="C50" s="125"/>
      <c r="D50" s="125"/>
      <c r="E50" s="9">
        <f>IF(Evamat!B28&lt;&gt;"",SUM(Evamat!AH28:AN28,Evamat!AS28)/8,"")</f>
        <v>0</v>
      </c>
      <c r="F50" s="9">
        <f>IF(Evamat!B28&lt;&gt;"",SUM(Evamat!AO28:AR28)/4,"")</f>
        <v>0</v>
      </c>
      <c r="G50" s="9">
        <f>IF(Evamat!B28&lt;&gt;"",SUM(Evamat!AT28:BA28)/8,"")</f>
        <v>0</v>
      </c>
      <c r="H50" s="9"/>
      <c r="I50" s="9"/>
      <c r="J50" s="9"/>
    </row>
    <row r="51" spans="1:10" x14ac:dyDescent="0.25">
      <c r="A51" s="4">
        <v>12</v>
      </c>
      <c r="B51" s="125" t="str">
        <f>Evamat!B29&amp;" "</f>
        <v xml:space="preserve">Ojeda Serón Cristofer Damian </v>
      </c>
      <c r="C51" s="125"/>
      <c r="D51" s="125"/>
      <c r="E51" s="9">
        <f>IF(Evamat!B29&lt;&gt;"",SUM(Evamat!AH29:AN29,Evamat!AS29)/8,"")</f>
        <v>0</v>
      </c>
      <c r="F51" s="9">
        <f>IF(Evamat!B29&lt;&gt;"",SUM(Evamat!AO29:AR29)/4,"")</f>
        <v>0</v>
      </c>
      <c r="G51" s="9">
        <f>IF(Evamat!B29&lt;&gt;"",SUM(Evamat!AT29:BA29)/8,"")</f>
        <v>0</v>
      </c>
      <c r="H51" s="9"/>
      <c r="I51" s="9"/>
      <c r="J51" s="9"/>
    </row>
    <row r="52" spans="1:10" x14ac:dyDescent="0.25">
      <c r="A52" s="4">
        <v>13</v>
      </c>
      <c r="B52" s="125" t="str">
        <f>Evamat!B30&amp;" "</f>
        <v xml:space="preserve">Oyarzún Gadaleta Thiare Valentina </v>
      </c>
      <c r="C52" s="125"/>
      <c r="D52" s="125"/>
      <c r="E52" s="9">
        <f>IF(Evamat!B30&lt;&gt;"",SUM(Evamat!AH30:AN30,Evamat!AS30)/8,"")</f>
        <v>0</v>
      </c>
      <c r="F52" s="9">
        <f>IF(Evamat!B30&lt;&gt;"",SUM(Evamat!AO30:AR30)/4,"")</f>
        <v>0</v>
      </c>
      <c r="G52" s="9">
        <f>IF(Evamat!B30&lt;&gt;"",SUM(Evamat!AT30:BA30)/8,"")</f>
        <v>0</v>
      </c>
      <c r="H52" s="9"/>
      <c r="I52" s="9"/>
      <c r="J52" s="9"/>
    </row>
    <row r="53" spans="1:10" x14ac:dyDescent="0.25">
      <c r="A53" s="4">
        <v>14</v>
      </c>
      <c r="B53" s="125" t="str">
        <f>Evamat!B31&amp;" "</f>
        <v xml:space="preserve">Portilla Barría Tamara Danitza </v>
      </c>
      <c r="C53" s="125"/>
      <c r="D53" s="125"/>
      <c r="E53" s="9">
        <f>IF(Evamat!B31&lt;&gt;"",SUM(Evamat!AH31:AN31,Evamat!AS31)/8,"")</f>
        <v>0</v>
      </c>
      <c r="F53" s="9">
        <f>IF(Evamat!B31&lt;&gt;"",SUM(Evamat!AO31:AR31)/4,"")</f>
        <v>0</v>
      </c>
      <c r="G53" s="9">
        <f>IF(Evamat!B31&lt;&gt;"",SUM(Evamat!AT31:BA31)/8,"")</f>
        <v>0</v>
      </c>
      <c r="H53" s="9"/>
      <c r="I53" s="9"/>
      <c r="J53" s="9"/>
    </row>
    <row r="54" spans="1:10" x14ac:dyDescent="0.25">
      <c r="A54" s="4">
        <v>15</v>
      </c>
      <c r="B54" s="125" t="str">
        <f>Evamat!B32&amp;" "</f>
        <v xml:space="preserve">Reyes Bustamante Cristopher Patricio </v>
      </c>
      <c r="C54" s="125"/>
      <c r="D54" s="125"/>
      <c r="E54" s="9">
        <f>IF(Evamat!B32&lt;&gt;"",SUM(Evamat!AH32:AN32,Evamat!AS32)/8,"")</f>
        <v>0</v>
      </c>
      <c r="F54" s="9">
        <f>IF(Evamat!B32&lt;&gt;"",SUM(Evamat!AO32:AR32)/4,"")</f>
        <v>0</v>
      </c>
      <c r="G54" s="9">
        <f>IF(Evamat!B32&lt;&gt;"",SUM(Evamat!AT32:BA32)/8,"")</f>
        <v>0</v>
      </c>
      <c r="H54" s="9"/>
      <c r="I54" s="9"/>
      <c r="J54" s="9"/>
    </row>
    <row r="55" spans="1:10" x14ac:dyDescent="0.25">
      <c r="A55" s="4">
        <v>16</v>
      </c>
      <c r="B55" s="125" t="str">
        <f>Evamat!B33&amp;" "</f>
        <v xml:space="preserve">Sánchez Cárdenas Alex José Sebastián </v>
      </c>
      <c r="C55" s="125"/>
      <c r="D55" s="125"/>
      <c r="E55" s="9">
        <f>IF(Evamat!B33&lt;&gt;"",SUM(Evamat!AH33:AN33,Evamat!AS33)/8,"")</f>
        <v>0</v>
      </c>
      <c r="F55" s="9">
        <f>IF(Evamat!B33&lt;&gt;"",SUM(Evamat!AO33:AR33)/4,"")</f>
        <v>0</v>
      </c>
      <c r="G55" s="9">
        <f>IF(Evamat!B33&lt;&gt;"",SUM(Evamat!AT33:BA33)/8,"")</f>
        <v>0</v>
      </c>
      <c r="H55" s="9"/>
      <c r="I55" s="9"/>
      <c r="J55" s="9"/>
    </row>
    <row r="56" spans="1:10" x14ac:dyDescent="0.25">
      <c r="A56" s="4">
        <v>17</v>
      </c>
      <c r="B56" s="125" t="str">
        <f>Evamat!B34&amp;" "</f>
        <v xml:space="preserve">Santana Quintul Javier Alexandre </v>
      </c>
      <c r="C56" s="125"/>
      <c r="D56" s="125"/>
      <c r="E56" s="9">
        <f>IF(Evamat!B34&lt;&gt;"",SUM(Evamat!AH34:AN34,Evamat!AS34)/8,"")</f>
        <v>0</v>
      </c>
      <c r="F56" s="9">
        <f>IF(Evamat!B34&lt;&gt;"",SUM(Evamat!AO34:AR34)/4,"")</f>
        <v>0</v>
      </c>
      <c r="G56" s="9">
        <f>IF(Evamat!B34&lt;&gt;"",SUM(Evamat!AT34:BA34)/8,"")</f>
        <v>0</v>
      </c>
      <c r="H56" s="9"/>
      <c r="I56" s="9"/>
      <c r="J56" s="9"/>
    </row>
    <row r="57" spans="1:10" x14ac:dyDescent="0.25">
      <c r="A57" s="4">
        <v>18</v>
      </c>
      <c r="B57" s="125" t="str">
        <f>Evamat!B35&amp;" "</f>
        <v xml:space="preserve">Seron Serón Lisa Alondra </v>
      </c>
      <c r="C57" s="125"/>
      <c r="D57" s="125"/>
      <c r="E57" s="9">
        <f>IF(Evamat!B35&lt;&gt;"",SUM(Evamat!AH35:AN35,Evamat!AS35)/8,"")</f>
        <v>0</v>
      </c>
      <c r="F57" s="9">
        <f>IF(Evamat!B35&lt;&gt;"",SUM(Evamat!AO35:AR35)/4,"")</f>
        <v>0</v>
      </c>
      <c r="G57" s="9">
        <f>IF(Evamat!B35&lt;&gt;"",SUM(Evamat!AT35:BA35)/8,"")</f>
        <v>0</v>
      </c>
      <c r="H57" s="9"/>
      <c r="I57" s="9"/>
      <c r="J57" s="9"/>
    </row>
    <row r="58" spans="1:10" x14ac:dyDescent="0.25">
      <c r="A58" s="4">
        <v>19</v>
      </c>
      <c r="B58" s="125" t="str">
        <f>Evamat!B36&amp;" "</f>
        <v xml:space="preserve">Soto Soto Romina Andrea </v>
      </c>
      <c r="C58" s="125"/>
      <c r="D58" s="125"/>
      <c r="E58" s="9">
        <f>IF(Evamat!B36&lt;&gt;"",SUM(Evamat!AH36:AN36,Evamat!AS36)/8,"")</f>
        <v>0</v>
      </c>
      <c r="F58" s="9">
        <f>IF(Evamat!B36&lt;&gt;"",SUM(Evamat!AO36:AR36)/4,"")</f>
        <v>0</v>
      </c>
      <c r="G58" s="9">
        <f>IF(Evamat!B36&lt;&gt;"",SUM(Evamat!AT36:BA36)/8,"")</f>
        <v>0</v>
      </c>
      <c r="H58" s="9"/>
      <c r="I58" s="9"/>
      <c r="J58" s="9"/>
    </row>
    <row r="59" spans="1:10" x14ac:dyDescent="0.25">
      <c r="A59" s="4">
        <v>20</v>
      </c>
      <c r="B59" s="125" t="str">
        <f>Evamat!B37&amp;" "</f>
        <v xml:space="preserve">Téllez Oyarzún Natacha Almendra </v>
      </c>
      <c r="C59" s="125"/>
      <c r="D59" s="125"/>
      <c r="E59" s="9">
        <f>IF(Evamat!B37&lt;&gt;"",SUM(Evamat!AH37:AN37,Evamat!AS37)/8,"")</f>
        <v>0</v>
      </c>
      <c r="F59" s="9">
        <f>IF(Evamat!B37&lt;&gt;"",SUM(Evamat!AO37:AR37)/4,"")</f>
        <v>0</v>
      </c>
      <c r="G59" s="9">
        <f>IF(Evamat!B37&lt;&gt;"",SUM(Evamat!AT37:BA37)/8,"")</f>
        <v>0</v>
      </c>
      <c r="H59" s="9"/>
      <c r="I59" s="9"/>
      <c r="J59" s="9"/>
    </row>
    <row r="60" spans="1:10" x14ac:dyDescent="0.25">
      <c r="A60" s="4">
        <v>21</v>
      </c>
      <c r="B60" s="125" t="str">
        <f>Evamat!B38&amp;" "</f>
        <v xml:space="preserve">Tropa Velásquez Miguel Angel </v>
      </c>
      <c r="C60" s="125"/>
      <c r="D60" s="125"/>
      <c r="E60" s="9">
        <f>IF(Evamat!B38&lt;&gt;"",SUM(Evamat!AH38:AN38,Evamat!AS38)/8,"")</f>
        <v>0</v>
      </c>
      <c r="F60" s="9">
        <f>IF(Evamat!B38&lt;&gt;"",SUM(Evamat!AO38:AR38)/4,"")</f>
        <v>0</v>
      </c>
      <c r="G60" s="9">
        <f>IF(Evamat!B38&lt;&gt;"",SUM(Evamat!AT38:BA38)/8,"")</f>
        <v>0</v>
      </c>
      <c r="H60" s="9"/>
      <c r="I60" s="9"/>
      <c r="J60" s="9"/>
    </row>
    <row r="61" spans="1:10" x14ac:dyDescent="0.25">
      <c r="A61" s="4">
        <v>22</v>
      </c>
      <c r="B61" s="125" t="str">
        <f>Evamat!B39&amp;" "</f>
        <v xml:space="preserve">Uribe Soto Rodimir Francisco Javier </v>
      </c>
      <c r="C61" s="125"/>
      <c r="D61" s="125"/>
      <c r="E61" s="9">
        <f>IF(Evamat!B39&lt;&gt;"",SUM(Evamat!AH39:AN39,Evamat!AS39)/8,"")</f>
        <v>0</v>
      </c>
      <c r="F61" s="9">
        <f>IF(Evamat!B39&lt;&gt;"",SUM(Evamat!AO39:AR39)/4,"")</f>
        <v>0</v>
      </c>
      <c r="G61" s="9">
        <f>IF(Evamat!B39&lt;&gt;"",SUM(Evamat!AT39:BA39)/8,"")</f>
        <v>0</v>
      </c>
      <c r="H61" s="9"/>
      <c r="I61" s="9"/>
      <c r="J61" s="9"/>
    </row>
    <row r="62" spans="1:10" x14ac:dyDescent="0.25">
      <c r="A62" s="4">
        <v>23</v>
      </c>
      <c r="B62" s="125" t="str">
        <f>Evamat!B40&amp;" "</f>
        <v xml:space="preserve">Valderrama Soto Julia Muriel </v>
      </c>
      <c r="C62" s="125"/>
      <c r="D62" s="125"/>
      <c r="E62" s="9">
        <f>IF(Evamat!B40&lt;&gt;"",SUM(Evamat!AH40:AN40,Evamat!AS40)/8,"")</f>
        <v>0</v>
      </c>
      <c r="F62" s="9">
        <f>IF(Evamat!B40&lt;&gt;"",SUM(Evamat!AO40:AR40)/4,"")</f>
        <v>0</v>
      </c>
      <c r="G62" s="9">
        <f>IF(Evamat!B40&lt;&gt;"",SUM(Evamat!AT40:BA40)/8,"")</f>
        <v>0</v>
      </c>
      <c r="H62" s="9"/>
      <c r="I62" s="9"/>
      <c r="J62" s="9"/>
    </row>
    <row r="63" spans="1:10" x14ac:dyDescent="0.25">
      <c r="A63" s="4">
        <v>24</v>
      </c>
      <c r="B63" s="125" t="str">
        <f>Evamat!B41&amp;" "</f>
        <v xml:space="preserve">Vargas Alvarado Caterin Monserrat </v>
      </c>
      <c r="C63" s="125"/>
      <c r="D63" s="125"/>
      <c r="E63" s="9">
        <f>IF(Evamat!B41&lt;&gt;"",SUM(Evamat!AH41:AN41,Evamat!AS41)/8,"")</f>
        <v>0</v>
      </c>
      <c r="F63" s="9">
        <f>IF(Evamat!B41&lt;&gt;"",SUM(Evamat!AO41:AR41)/4,"")</f>
        <v>0</v>
      </c>
      <c r="G63" s="9">
        <f>IF(Evamat!B41&lt;&gt;"",SUM(Evamat!AT41:BA41)/8,"")</f>
        <v>0</v>
      </c>
      <c r="H63" s="9"/>
      <c r="I63" s="9"/>
      <c r="J63" s="9"/>
    </row>
    <row r="64" spans="1:10" x14ac:dyDescent="0.25">
      <c r="A64" s="4">
        <v>25</v>
      </c>
      <c r="B64" s="125" t="str">
        <f>Evamat!B42&amp;" "</f>
        <v xml:space="preserve">Vera Montiel Bianca Nataly </v>
      </c>
      <c r="C64" s="125"/>
      <c r="D64" s="125"/>
      <c r="E64" s="9">
        <f>IF(Evamat!B42&lt;&gt;"",SUM(Evamat!AH42:AN42,Evamat!AS42)/8,"")</f>
        <v>0</v>
      </c>
      <c r="F64" s="9">
        <f>IF(Evamat!B42&lt;&gt;"",SUM(Evamat!AO42:AR42)/4,"")</f>
        <v>0</v>
      </c>
      <c r="G64" s="9">
        <f>IF(Evamat!B42&lt;&gt;"",SUM(Evamat!AT42:BA42)/8,"")</f>
        <v>0</v>
      </c>
      <c r="H64" s="9"/>
      <c r="I64" s="9"/>
      <c r="J64" s="9"/>
    </row>
    <row r="65" spans="1:10" x14ac:dyDescent="0.25">
      <c r="A65" s="4">
        <v>26</v>
      </c>
      <c r="B65" s="125" t="str">
        <f>Evamat!B43&amp;" "</f>
        <v xml:space="preserve">Yañez Yáñez Sebastián Ignacio </v>
      </c>
      <c r="C65" s="125"/>
      <c r="D65" s="125"/>
      <c r="E65" s="9">
        <f>IF(Evamat!B43&lt;&gt;"",SUM(Evamat!AH43:AN43,Evamat!AS43)/8,"")</f>
        <v>0</v>
      </c>
      <c r="F65" s="9">
        <f>IF(Evamat!B43&lt;&gt;"",SUM(Evamat!AO43:AR43)/4,"")</f>
        <v>0</v>
      </c>
      <c r="G65" s="9">
        <f>IF(Evamat!B43&lt;&gt;"",SUM(Evamat!AT43:BA43)/8,"")</f>
        <v>0</v>
      </c>
      <c r="H65" s="9"/>
      <c r="I65" s="9"/>
      <c r="J65" s="9"/>
    </row>
    <row r="66" spans="1:10" x14ac:dyDescent="0.25">
      <c r="A66" s="4">
        <v>27</v>
      </c>
      <c r="B66" s="125" t="str">
        <f>Evamat!B44&amp;" "</f>
        <v xml:space="preserve">Zúñiga Adio Maickel Ignacio Percy </v>
      </c>
      <c r="C66" s="125"/>
      <c r="D66" s="125"/>
      <c r="E66" s="9">
        <f>IF(Evamat!B44&lt;&gt;"",SUM(Evamat!AH44:AN44,Evamat!AS44)/8,"")</f>
        <v>0</v>
      </c>
      <c r="F66" s="9">
        <f>IF(Evamat!B44&lt;&gt;"",SUM(Evamat!AO44:AR44)/4,"")</f>
        <v>0</v>
      </c>
      <c r="G66" s="9">
        <f>IF(Evamat!B44&lt;&gt;"",SUM(Evamat!AT44:BA44)/8,"")</f>
        <v>0</v>
      </c>
      <c r="H66" s="9"/>
      <c r="I66" s="9"/>
      <c r="J66" s="9"/>
    </row>
    <row r="67" spans="1:10" x14ac:dyDescent="0.25">
      <c r="A67" s="4">
        <v>28</v>
      </c>
      <c r="B67" s="125" t="str">
        <f>Evamat!B45&amp;" "</f>
        <v xml:space="preserve">Zúñiga Torrealba Kevin Mauricio </v>
      </c>
      <c r="C67" s="125"/>
      <c r="D67" s="125"/>
      <c r="E67" s="9">
        <f>IF(Evamat!B45&lt;&gt;"",SUM(Evamat!AH45:AN45,Evamat!AS45)/8,"")</f>
        <v>0</v>
      </c>
      <c r="F67" s="9">
        <f>IF(Evamat!B45&lt;&gt;"",SUM(Evamat!AO45:AR45)/4,"")</f>
        <v>0</v>
      </c>
      <c r="G67" s="9">
        <f>IF(Evamat!B45&lt;&gt;"",SUM(Evamat!AT45:BA45)/8,"")</f>
        <v>0</v>
      </c>
      <c r="H67" s="9"/>
      <c r="I67" s="9"/>
      <c r="J67" s="9"/>
    </row>
    <row r="68" spans="1:10" x14ac:dyDescent="0.25">
      <c r="A68" s="4">
        <v>29</v>
      </c>
      <c r="B68" s="125" t="str">
        <f>Evamat!B46&amp;" "</f>
        <v xml:space="preserve">Mansilla Vidal Krishna Natacha </v>
      </c>
      <c r="C68" s="125"/>
      <c r="D68" s="125"/>
      <c r="E68" s="9">
        <f>IF(Evamat!B46&lt;&gt;"",SUM(Evamat!AH46:AN46,Evamat!AS46)/8,"")</f>
        <v>0</v>
      </c>
      <c r="F68" s="9">
        <f>IF(Evamat!B46&lt;&gt;"",SUM(Evamat!AO46:AR46)/4,"")</f>
        <v>0</v>
      </c>
      <c r="G68" s="9">
        <f>IF(Evamat!B46&lt;&gt;"",SUM(Evamat!AT46:BA46)/8,"")</f>
        <v>0</v>
      </c>
      <c r="H68" s="9"/>
      <c r="I68" s="9"/>
      <c r="J68" s="9"/>
    </row>
    <row r="69" spans="1:10" x14ac:dyDescent="0.25">
      <c r="A69" s="4">
        <v>30</v>
      </c>
      <c r="B69" s="125" t="str">
        <f>Evamat!B47&amp;" "</f>
        <v xml:space="preserve"> </v>
      </c>
      <c r="C69" s="125"/>
      <c r="D69" s="125"/>
      <c r="E69" s="9" t="str">
        <f>IF(Evamat!B47&lt;&gt;"",SUM(Evamat!AH47:AN47,Evamat!AS47)/8,"")</f>
        <v/>
      </c>
      <c r="F69" s="9" t="str">
        <f>IF(Evamat!B47&lt;&gt;"",SUM(Evamat!AO47:AR47)/4,"")</f>
        <v/>
      </c>
      <c r="G69" s="9" t="str">
        <f>IF(Evamat!B47&lt;&gt;"",SUM(Evamat!AT47:BA47)/8,"")</f>
        <v/>
      </c>
      <c r="H69" s="9"/>
      <c r="I69" s="9"/>
      <c r="J69" s="9"/>
    </row>
    <row r="70" spans="1:10" x14ac:dyDescent="0.25">
      <c r="A70" s="4">
        <v>31</v>
      </c>
      <c r="B70" s="125" t="str">
        <f>Evamat!B48&amp;" "</f>
        <v xml:space="preserve"> </v>
      </c>
      <c r="C70" s="125"/>
      <c r="D70" s="125"/>
      <c r="E70" s="9" t="str">
        <f>IF(Evamat!B48&lt;&gt;"",SUM(Evamat!AH48:AN48,Evamat!AS48)/8,"")</f>
        <v/>
      </c>
      <c r="F70" s="9" t="str">
        <f>IF(Evamat!B48&lt;&gt;"",SUM(Evamat!AO48:AR48)/4,"")</f>
        <v/>
      </c>
      <c r="G70" s="9" t="str">
        <f>IF(Evamat!B48&lt;&gt;"",SUM(Evamat!AT48:BA48)/8,"")</f>
        <v/>
      </c>
      <c r="H70" s="9"/>
      <c r="I70" s="9"/>
      <c r="J70" s="9"/>
    </row>
    <row r="71" spans="1:10" x14ac:dyDescent="0.25">
      <c r="A71" s="4">
        <v>32</v>
      </c>
      <c r="B71" s="125" t="str">
        <f>Evamat!B49&amp;" "</f>
        <v xml:space="preserve"> </v>
      </c>
      <c r="C71" s="125"/>
      <c r="D71" s="125"/>
      <c r="E71" s="9" t="str">
        <f>IF(Evamat!B49&lt;&gt;"",SUM(Evamat!AH49:AN49,Evamat!AS49)/8,"")</f>
        <v/>
      </c>
      <c r="F71" s="9" t="str">
        <f>IF(Evamat!B49&lt;&gt;"",SUM(Evamat!AO49:AR49)/4,"")</f>
        <v/>
      </c>
      <c r="G71" s="9" t="str">
        <f>IF(Evamat!B49&lt;&gt;"",SUM(Evamat!AT49:BA49)/8,"")</f>
        <v/>
      </c>
      <c r="H71" s="9"/>
      <c r="I71" s="9"/>
      <c r="J71" s="9"/>
    </row>
    <row r="72" spans="1:10" x14ac:dyDescent="0.25">
      <c r="A72" s="4">
        <v>33</v>
      </c>
      <c r="B72" s="125" t="str">
        <f>Evamat!B50&amp;" "</f>
        <v xml:space="preserve"> </v>
      </c>
      <c r="C72" s="125"/>
      <c r="D72" s="125"/>
      <c r="E72" s="9" t="str">
        <f>IF(Evamat!B50&lt;&gt;"",SUM(Evamat!AH50:AN50,Evamat!AS50)/8,"")</f>
        <v/>
      </c>
      <c r="F72" s="9" t="str">
        <f>IF(Evamat!B50&lt;&gt;"",SUM(Evamat!AO50:AR50)/4,"")</f>
        <v/>
      </c>
      <c r="G72" s="9" t="str">
        <f>IF(Evamat!B50&lt;&gt;"",SUM(Evamat!AT50:BA50)/8,"")</f>
        <v/>
      </c>
      <c r="H72" s="9"/>
      <c r="I72" s="9"/>
      <c r="J72" s="9"/>
    </row>
    <row r="73" spans="1:10" x14ac:dyDescent="0.25">
      <c r="A73" s="4">
        <v>34</v>
      </c>
      <c r="B73" s="125" t="str">
        <f>Evamat!B51&amp;" "</f>
        <v xml:space="preserve"> </v>
      </c>
      <c r="C73" s="125"/>
      <c r="D73" s="125"/>
      <c r="E73" s="9" t="str">
        <f>IF(Evamat!B51&lt;&gt;"",SUM(Evamat!AH51:AN51,Evamat!AS51)/8,"")</f>
        <v/>
      </c>
      <c r="F73" s="9" t="str">
        <f>IF(Evamat!B51&lt;&gt;"",SUM(Evamat!AO51:AR51)/4,"")</f>
        <v/>
      </c>
      <c r="G73" s="9" t="str">
        <f>IF(Evamat!B51&lt;&gt;"",SUM(Evamat!AT51:BA51)/8,"")</f>
        <v/>
      </c>
      <c r="H73" s="9"/>
      <c r="I73" s="9"/>
      <c r="J73" s="9"/>
    </row>
    <row r="74" spans="1:10" x14ac:dyDescent="0.25">
      <c r="A74" s="4">
        <v>35</v>
      </c>
      <c r="B74" s="125" t="str">
        <f>Evamat!B52&amp;" "</f>
        <v xml:space="preserve"> </v>
      </c>
      <c r="C74" s="125"/>
      <c r="D74" s="125"/>
      <c r="E74" s="9" t="str">
        <f>IF(Evamat!B52&lt;&gt;"",SUM(Evamat!AH52:AN52,Evamat!AS52)/8,"")</f>
        <v/>
      </c>
      <c r="F74" s="9" t="str">
        <f>IF(Evamat!B52&lt;&gt;"",SUM(Evamat!AO52:AR52)/4,"")</f>
        <v/>
      </c>
      <c r="G74" s="9" t="str">
        <f>IF(Evamat!B52&lt;&gt;"",SUM(Evamat!AT52:BA52)/8,"")</f>
        <v/>
      </c>
      <c r="H74" s="9"/>
      <c r="I74" s="9"/>
      <c r="J74" s="9"/>
    </row>
    <row r="75" spans="1:10" x14ac:dyDescent="0.25">
      <c r="A75" s="4">
        <v>36</v>
      </c>
      <c r="B75" s="125" t="str">
        <f>Evamat!B53&amp;" "</f>
        <v xml:space="preserve"> </v>
      </c>
      <c r="C75" s="125"/>
      <c r="D75" s="125"/>
      <c r="E75" s="9" t="str">
        <f>IF(Evamat!B53&lt;&gt;"",SUM(Evamat!AH53:AN53,Evamat!AS53)/8,"")</f>
        <v/>
      </c>
      <c r="F75" s="9" t="str">
        <f>IF(Evamat!B53&lt;&gt;"",SUM(Evamat!AO53:AR53)/4,"")</f>
        <v/>
      </c>
      <c r="G75" s="9" t="str">
        <f>IF(Evamat!B53&lt;&gt;"",SUM(Evamat!AT53:BA53)/8,"")</f>
        <v/>
      </c>
      <c r="H75" s="9"/>
      <c r="I75" s="9"/>
      <c r="J75" s="9"/>
    </row>
    <row r="76" spans="1:10" x14ac:dyDescent="0.25">
      <c r="A76" s="4">
        <v>37</v>
      </c>
      <c r="B76" s="125" t="str">
        <f>Evamat!B54&amp;" "</f>
        <v xml:space="preserve"> </v>
      </c>
      <c r="C76" s="125"/>
      <c r="D76" s="125"/>
      <c r="E76" s="9" t="str">
        <f>IF(Evamat!B54&lt;&gt;"",SUM(Evamat!AH54:AN54,Evamat!AS54)/8,"")</f>
        <v/>
      </c>
      <c r="F76" s="9" t="str">
        <f>IF(Evamat!B54&lt;&gt;"",SUM(Evamat!AO54:AR54)/4,"")</f>
        <v/>
      </c>
      <c r="G76" s="9" t="str">
        <f>IF(Evamat!B54&lt;&gt;"",SUM(Evamat!AT54:BA54)/8,"")</f>
        <v/>
      </c>
      <c r="H76" s="9"/>
      <c r="I76" s="9"/>
      <c r="J76" s="9"/>
    </row>
    <row r="77" spans="1:10" x14ac:dyDescent="0.25">
      <c r="A77" s="4">
        <v>38</v>
      </c>
      <c r="B77" s="125" t="str">
        <f>Evamat!B55&amp;" "</f>
        <v xml:space="preserve"> </v>
      </c>
      <c r="C77" s="125"/>
      <c r="D77" s="125"/>
      <c r="E77" s="9" t="str">
        <f>IF(Evamat!B55&lt;&gt;"",SUM(Evamat!AH55:AN55,Evamat!AS55)/8,"")</f>
        <v/>
      </c>
      <c r="F77" s="9" t="str">
        <f>IF(Evamat!B55&lt;&gt;"",SUM(Evamat!AO55:AR55)/4,"")</f>
        <v/>
      </c>
      <c r="G77" s="9" t="str">
        <f>IF(Evamat!B55&lt;&gt;"",SUM(Evamat!AT55:BA55)/8,"")</f>
        <v/>
      </c>
      <c r="H77" s="9"/>
      <c r="I77" s="9"/>
      <c r="J77" s="9"/>
    </row>
    <row r="78" spans="1:10" x14ac:dyDescent="0.25">
      <c r="A78" s="4">
        <v>39</v>
      </c>
      <c r="B78" s="125" t="str">
        <f>Evamat!B56&amp;" "</f>
        <v xml:space="preserve"> </v>
      </c>
      <c r="C78" s="125"/>
      <c r="D78" s="125"/>
      <c r="E78" s="9" t="str">
        <f>IF(Evamat!B56&lt;&gt;"",SUM(Evamat!AH56:AN56,Evamat!AS56)/8,"")</f>
        <v/>
      </c>
      <c r="F78" s="9" t="str">
        <f>IF(Evamat!B56&lt;&gt;"",SUM(Evamat!AO56:AR56)/4,"")</f>
        <v/>
      </c>
      <c r="G78" s="9" t="str">
        <f>IF(Evamat!B56&lt;&gt;"",SUM(Evamat!AT56:BA56)/8,"")</f>
        <v/>
      </c>
      <c r="H78" s="9"/>
      <c r="I78" s="9"/>
      <c r="J78" s="9"/>
    </row>
    <row r="79" spans="1:10" x14ac:dyDescent="0.25">
      <c r="A79" s="4">
        <v>40</v>
      </c>
      <c r="B79" s="125" t="str">
        <f>Evamat!B57&amp;" "</f>
        <v xml:space="preserve"> </v>
      </c>
      <c r="C79" s="125"/>
      <c r="D79" s="125"/>
      <c r="E79" s="9" t="str">
        <f>IF(Evamat!B57&lt;&gt;"",SUM(Evamat!AH57:AN57,Evamat!AS57)/8,"")</f>
        <v/>
      </c>
      <c r="F79" s="9" t="str">
        <f>IF(Evamat!B57&lt;&gt;"",SUM(Evamat!AO57:AR57)/4,"")</f>
        <v/>
      </c>
      <c r="G79" s="9" t="str">
        <f>IF(Evamat!B57&lt;&gt;"",SUM(Evamat!AT57:BA57)/8,"")</f>
        <v/>
      </c>
      <c r="H79" s="9"/>
      <c r="I79" s="9"/>
      <c r="J79" s="9"/>
    </row>
    <row r="80" spans="1:10" x14ac:dyDescent="0.25">
      <c r="A80" s="4">
        <v>41</v>
      </c>
      <c r="B80" s="125" t="str">
        <f>Evamat!B58&amp;" "</f>
        <v xml:space="preserve"> </v>
      </c>
      <c r="C80" s="125"/>
      <c r="D80" s="125"/>
      <c r="E80" s="9" t="str">
        <f>IF(Evamat!B58&lt;&gt;"",SUM(Evamat!AH58:AN58,Evamat!AS58)/8,"")</f>
        <v/>
      </c>
      <c r="F80" s="9" t="str">
        <f>IF(Evamat!B58&lt;&gt;"",SUM(Evamat!AO58:AR58)/4,"")</f>
        <v/>
      </c>
      <c r="G80" s="9" t="str">
        <f>IF(Evamat!B58&lt;&gt;"",SUM(Evamat!AT58:BA58)/8,"")</f>
        <v/>
      </c>
      <c r="H80" s="9"/>
      <c r="I80" s="9"/>
      <c r="J80" s="9"/>
    </row>
    <row r="81" spans="1:13" x14ac:dyDescent="0.25">
      <c r="A81" s="4">
        <v>42</v>
      </c>
      <c r="B81" s="125" t="str">
        <f>Evamat!B59&amp;" "</f>
        <v xml:space="preserve"> </v>
      </c>
      <c r="C81" s="125"/>
      <c r="D81" s="125"/>
      <c r="E81" s="9" t="str">
        <f>IF(Evamat!B59&lt;&gt;"",SUM(Evamat!AH59:AN59,Evamat!AS59)/8,"")</f>
        <v/>
      </c>
      <c r="F81" s="9" t="str">
        <f>IF(Evamat!B59&lt;&gt;"",SUM(Evamat!AO59:AR59)/4,"")</f>
        <v/>
      </c>
      <c r="G81" s="9" t="str">
        <f>IF(Evamat!B59&lt;&gt;"",SUM(Evamat!AT59:BA59)/8,"")</f>
        <v/>
      </c>
      <c r="H81" s="9"/>
      <c r="I81" s="9"/>
      <c r="J81" s="9"/>
    </row>
    <row r="82" spans="1:13" x14ac:dyDescent="0.25">
      <c r="A82" s="4">
        <v>43</v>
      </c>
      <c r="B82" s="125" t="str">
        <f>Evamat!B60&amp;" "</f>
        <v xml:space="preserve"> </v>
      </c>
      <c r="C82" s="125"/>
      <c r="D82" s="125"/>
      <c r="E82" s="9" t="str">
        <f>IF(Evamat!B60&lt;&gt;"",SUM(Evamat!AH60:AN60,Evamat!AS60)/8,"")</f>
        <v/>
      </c>
      <c r="F82" s="9" t="str">
        <f>IF(Evamat!B60&lt;&gt;"",SUM(Evamat!AO60:AR60)/4,"")</f>
        <v/>
      </c>
      <c r="G82" s="9" t="str">
        <f>IF(Evamat!B60&lt;&gt;"",SUM(Evamat!AT60:BA60)/8,"")</f>
        <v/>
      </c>
      <c r="H82" s="9"/>
      <c r="I82" s="9"/>
      <c r="J82" s="9"/>
    </row>
    <row r="83" spans="1:13" x14ac:dyDescent="0.25">
      <c r="A83" s="4">
        <v>44</v>
      </c>
      <c r="B83" s="125" t="str">
        <f>Evamat!B61&amp;" "</f>
        <v xml:space="preserve"> </v>
      </c>
      <c r="C83" s="125"/>
      <c r="D83" s="125"/>
      <c r="E83" s="9" t="str">
        <f>IF(Evamat!B61&lt;&gt;"",SUM(Evamat!AH61:AN61,Evamat!AS61)/8,"")</f>
        <v/>
      </c>
      <c r="F83" s="9" t="str">
        <f>IF(Evamat!B61&lt;&gt;"",SUM(Evamat!AO61:AR61)/4,"")</f>
        <v/>
      </c>
      <c r="G83" s="9" t="str">
        <f>IF(Evamat!B61&lt;&gt;"",SUM(Evamat!AT61:BA61)/8,"")</f>
        <v/>
      </c>
      <c r="H83" s="9"/>
      <c r="I83" s="9"/>
      <c r="J83" s="9"/>
    </row>
    <row r="84" spans="1:13" x14ac:dyDescent="0.25">
      <c r="A84" s="4">
        <v>45</v>
      </c>
      <c r="B84" s="125" t="str">
        <f>Evamat!B62&amp;" "</f>
        <v xml:space="preserve"> </v>
      </c>
      <c r="C84" s="125"/>
      <c r="D84" s="125"/>
      <c r="E84" s="9" t="str">
        <f>IF(Evamat!B62&lt;&gt;"",SUM(Evamat!AH62:AN62,Evamat!AS62)/8,"")</f>
        <v/>
      </c>
      <c r="F84" s="9" t="str">
        <f>IF(Evamat!B62&lt;&gt;"",SUM(Evamat!AO62:AR62)/4,"")</f>
        <v/>
      </c>
      <c r="G84" s="9" t="str">
        <f>IF(Evamat!B62&lt;&gt;"",SUM(Evamat!AT62:BA62)/8,"")</f>
        <v/>
      </c>
      <c r="H84" s="9"/>
      <c r="I84" s="9"/>
      <c r="J84" s="9"/>
    </row>
    <row r="85" spans="1:13" ht="15.75" thickBot="1" x14ac:dyDescent="0.3">
      <c r="A85" s="14">
        <v>46</v>
      </c>
      <c r="B85" s="127" t="str">
        <f>Evamat!B63&amp;" "</f>
        <v xml:space="preserve"> </v>
      </c>
      <c r="C85" s="127"/>
      <c r="D85" s="127"/>
      <c r="E85" s="9" t="str">
        <f>IF(Evamat!B63&lt;&gt;"",SUM(Evamat!AH63:AN63,Evamat!AS63)/8,"")</f>
        <v/>
      </c>
      <c r="F85" s="9" t="str">
        <f>IF(Evamat!B63&lt;&gt;"",SUM(Evamat!AO63:AR63)/4,"")</f>
        <v/>
      </c>
      <c r="G85" s="9" t="str">
        <f>IF(Evamat!B63&lt;&gt;"",SUM(Evamat!AT63:BA63)/8,"")</f>
        <v/>
      </c>
      <c r="H85" s="9"/>
      <c r="I85" s="48"/>
      <c r="J85" s="48"/>
    </row>
    <row r="86" spans="1:13" ht="15.75" thickBot="1" x14ac:dyDescent="0.3">
      <c r="A86" s="128" t="s">
        <v>37</v>
      </c>
      <c r="B86" s="129"/>
      <c r="C86" s="129"/>
      <c r="D86" s="130"/>
      <c r="E86" s="50">
        <f>AVERAGE(E40:E85)</f>
        <v>3.4482758620689655E-2</v>
      </c>
      <c r="F86" s="50">
        <f t="shared" ref="F86:G86" si="9">AVERAGE(F40:F85)</f>
        <v>3.4482758620689655E-2</v>
      </c>
      <c r="G86" s="50">
        <f t="shared" si="9"/>
        <v>3.4482758620689655E-2</v>
      </c>
      <c r="H86" s="49"/>
      <c r="I86" s="51"/>
      <c r="J86" s="49"/>
    </row>
    <row r="88" spans="1:13" ht="83.25" customHeight="1" x14ac:dyDescent="0.25">
      <c r="B88" s="131" t="s">
        <v>43</v>
      </c>
      <c r="C88" s="131"/>
      <c r="D88" s="131"/>
      <c r="E88" s="131"/>
      <c r="F88" s="131"/>
      <c r="G88" s="131"/>
      <c r="H88" s="131"/>
    </row>
    <row r="89" spans="1:13" ht="15.75" thickBot="1" x14ac:dyDescent="0.3"/>
    <row r="90" spans="1:13" ht="21" customHeight="1" x14ac:dyDescent="0.25">
      <c r="A90" s="58" t="s">
        <v>38</v>
      </c>
      <c r="B90" s="151" t="s">
        <v>65</v>
      </c>
      <c r="C90" s="152"/>
      <c r="D90" s="145" t="s">
        <v>51</v>
      </c>
      <c r="E90" s="145"/>
      <c r="F90" s="145"/>
      <c r="G90" s="146"/>
      <c r="H90" s="53" t="s">
        <v>36</v>
      </c>
    </row>
    <row r="91" spans="1:13" ht="40.5" customHeight="1" x14ac:dyDescent="0.25">
      <c r="A91" s="25">
        <v>1</v>
      </c>
      <c r="B91" s="153"/>
      <c r="C91" s="153"/>
      <c r="D91" s="132"/>
      <c r="E91" s="132"/>
      <c r="F91" s="132"/>
      <c r="G91" s="132"/>
      <c r="H91" s="57">
        <f>IF(Evamat!AH12=0,0,(Evamat!AH12/Evamat!$F$15))</f>
        <v>3.4482758620689655E-2</v>
      </c>
      <c r="M91" s="103"/>
    </row>
    <row r="92" spans="1:13" ht="40.5" customHeight="1" x14ac:dyDescent="0.25">
      <c r="A92" s="25">
        <v>2</v>
      </c>
      <c r="B92" s="153"/>
      <c r="C92" s="153"/>
      <c r="D92" s="132"/>
      <c r="E92" s="132"/>
      <c r="F92" s="132"/>
      <c r="G92" s="132"/>
      <c r="H92" s="57">
        <f>Evamat!AI$12/Evamat!F$15</f>
        <v>3.4482758620689655E-2</v>
      </c>
      <c r="M92" s="103"/>
    </row>
    <row r="93" spans="1:13" ht="40.5" customHeight="1" x14ac:dyDescent="0.25">
      <c r="A93" s="25">
        <v>3</v>
      </c>
      <c r="B93" s="153"/>
      <c r="C93" s="153"/>
      <c r="D93" s="132"/>
      <c r="E93" s="132"/>
      <c r="F93" s="132"/>
      <c r="G93" s="132"/>
      <c r="H93" s="57">
        <f>Evamat!AJ$12/Evamat!F$15</f>
        <v>3.4482758620689655E-2</v>
      </c>
      <c r="M93" s="103"/>
    </row>
    <row r="94" spans="1:13" ht="40.5" customHeight="1" x14ac:dyDescent="0.25">
      <c r="A94" s="25">
        <v>4</v>
      </c>
      <c r="B94" s="153"/>
      <c r="C94" s="153"/>
      <c r="D94" s="132"/>
      <c r="E94" s="132"/>
      <c r="F94" s="132"/>
      <c r="G94" s="132"/>
      <c r="H94" s="57">
        <f>Evamat!AK$12/Evamat!F$15</f>
        <v>3.4482758620689655E-2</v>
      </c>
      <c r="M94" s="103"/>
    </row>
    <row r="95" spans="1:13" ht="40.5" customHeight="1" x14ac:dyDescent="0.25">
      <c r="A95" s="25">
        <v>5</v>
      </c>
      <c r="B95" s="153"/>
      <c r="C95" s="153"/>
      <c r="D95" s="132"/>
      <c r="E95" s="132"/>
      <c r="F95" s="132"/>
      <c r="G95" s="132"/>
      <c r="H95" s="57">
        <f>Evamat!AL$12/Evamat!F$15</f>
        <v>3.4482758620689655E-2</v>
      </c>
      <c r="M95" s="103"/>
    </row>
    <row r="96" spans="1:13" ht="40.5" customHeight="1" x14ac:dyDescent="0.25">
      <c r="A96" s="25">
        <v>6</v>
      </c>
      <c r="B96" s="153"/>
      <c r="C96" s="153"/>
      <c r="D96" s="132"/>
      <c r="E96" s="132"/>
      <c r="F96" s="132"/>
      <c r="G96" s="132"/>
      <c r="H96" s="57">
        <f>Evamat!AM$12/Evamat!F$15</f>
        <v>3.4482758620689655E-2</v>
      </c>
      <c r="M96" s="103"/>
    </row>
    <row r="97" spans="1:13" ht="40.5" customHeight="1" x14ac:dyDescent="0.25">
      <c r="A97" s="25">
        <v>7</v>
      </c>
      <c r="B97" s="153"/>
      <c r="C97" s="153"/>
      <c r="D97" s="132"/>
      <c r="E97" s="132"/>
      <c r="F97" s="132"/>
      <c r="G97" s="132"/>
      <c r="H97" s="57">
        <f>Evamat!AN$12/Evamat!F$15</f>
        <v>3.4482758620689655E-2</v>
      </c>
      <c r="M97" s="103"/>
    </row>
    <row r="98" spans="1:13" ht="40.5" customHeight="1" x14ac:dyDescent="0.25">
      <c r="A98" s="25">
        <v>8</v>
      </c>
      <c r="B98" s="153"/>
      <c r="C98" s="153"/>
      <c r="D98" s="132"/>
      <c r="E98" s="132"/>
      <c r="F98" s="132"/>
      <c r="G98" s="132"/>
      <c r="H98" s="57">
        <f>Evamat!AO$12/Evamat!F$15</f>
        <v>3.4482758620689655E-2</v>
      </c>
      <c r="M98" s="103"/>
    </row>
    <row r="99" spans="1:13" ht="40.5" customHeight="1" x14ac:dyDescent="0.25">
      <c r="A99" s="25">
        <v>9</v>
      </c>
      <c r="B99" s="153"/>
      <c r="C99" s="153"/>
      <c r="D99" s="132"/>
      <c r="E99" s="132"/>
      <c r="F99" s="132"/>
      <c r="G99" s="132"/>
      <c r="H99" s="57">
        <f>Evamat!AP$12/Evamat!F$15</f>
        <v>3.4482758620689655E-2</v>
      </c>
      <c r="M99" s="103"/>
    </row>
    <row r="100" spans="1:13" ht="39.75" customHeight="1" x14ac:dyDescent="0.25">
      <c r="A100" s="25">
        <v>10</v>
      </c>
      <c r="B100" s="153"/>
      <c r="C100" s="153"/>
      <c r="D100" s="132"/>
      <c r="E100" s="132"/>
      <c r="F100" s="132"/>
      <c r="G100" s="132"/>
      <c r="H100" s="57">
        <f>Evamat!AQ$12/Evamat!F$15</f>
        <v>3.4482758620689655E-2</v>
      </c>
      <c r="M100" s="103"/>
    </row>
    <row r="101" spans="1:13" ht="40.5" customHeight="1" x14ac:dyDescent="0.25">
      <c r="A101" s="25">
        <v>11</v>
      </c>
      <c r="B101" s="153"/>
      <c r="C101" s="153"/>
      <c r="D101" s="133"/>
      <c r="E101" s="133"/>
      <c r="F101" s="133"/>
      <c r="G101" s="133"/>
      <c r="H101" s="57">
        <f>Evamat!AR$12/Evamat!F$15</f>
        <v>3.4482758620689655E-2</v>
      </c>
      <c r="M101" s="103"/>
    </row>
    <row r="102" spans="1:13" ht="40.5" customHeight="1" x14ac:dyDescent="0.25">
      <c r="A102" s="25">
        <v>12</v>
      </c>
      <c r="B102" s="153"/>
      <c r="C102" s="153"/>
      <c r="D102" s="133"/>
      <c r="E102" s="133"/>
      <c r="F102" s="133"/>
      <c r="G102" s="133"/>
      <c r="H102" s="57">
        <f>Evamat!AS$12/Evamat!F$15</f>
        <v>3.4482758620689655E-2</v>
      </c>
      <c r="M102" s="103"/>
    </row>
    <row r="103" spans="1:13" ht="40.5" customHeight="1" x14ac:dyDescent="0.25">
      <c r="A103" s="25">
        <v>13</v>
      </c>
      <c r="B103" s="153"/>
      <c r="C103" s="153"/>
      <c r="D103" s="133"/>
      <c r="E103" s="133"/>
      <c r="F103" s="133"/>
      <c r="G103" s="133"/>
      <c r="H103" s="57">
        <f>Evamat!AT$12/Evamat!F$15</f>
        <v>3.4482758620689655E-2</v>
      </c>
      <c r="M103" s="103"/>
    </row>
    <row r="104" spans="1:13" s="73" customFormat="1" ht="40.5" customHeight="1" x14ac:dyDescent="0.25">
      <c r="A104" s="25">
        <v>14</v>
      </c>
      <c r="B104" s="153"/>
      <c r="C104" s="153"/>
      <c r="D104" s="133"/>
      <c r="E104" s="133"/>
      <c r="F104" s="133"/>
      <c r="G104" s="133"/>
      <c r="H104" s="57">
        <f>Evamat!AU$12/Evamat!F$15</f>
        <v>3.4482758620689655E-2</v>
      </c>
      <c r="I104" s="31"/>
      <c r="M104" s="103"/>
    </row>
    <row r="105" spans="1:13" s="73" customFormat="1" ht="40.5" customHeight="1" x14ac:dyDescent="0.25">
      <c r="A105" s="25">
        <v>15</v>
      </c>
      <c r="B105" s="153"/>
      <c r="C105" s="153"/>
      <c r="D105" s="133"/>
      <c r="E105" s="133"/>
      <c r="F105" s="133"/>
      <c r="G105" s="133"/>
      <c r="H105" s="57">
        <f>Evamat!AV$12/Evamat!F$15</f>
        <v>3.4482758620689655E-2</v>
      </c>
      <c r="I105" s="31"/>
      <c r="M105" s="103"/>
    </row>
    <row r="106" spans="1:13" s="73" customFormat="1" ht="40.5" customHeight="1" x14ac:dyDescent="0.25">
      <c r="A106" s="25">
        <v>16</v>
      </c>
      <c r="B106" s="153"/>
      <c r="C106" s="153"/>
      <c r="D106" s="133"/>
      <c r="E106" s="133"/>
      <c r="F106" s="133"/>
      <c r="G106" s="133"/>
      <c r="H106" s="57">
        <f>Evamat!AW$12/Evamat!F$15</f>
        <v>3.4482758620689655E-2</v>
      </c>
      <c r="I106" s="31"/>
      <c r="M106" s="103"/>
    </row>
    <row r="107" spans="1:13" s="73" customFormat="1" ht="40.5" customHeight="1" x14ac:dyDescent="0.25">
      <c r="A107" s="25">
        <v>17</v>
      </c>
      <c r="B107" s="153"/>
      <c r="C107" s="153"/>
      <c r="D107" s="133"/>
      <c r="E107" s="133"/>
      <c r="F107" s="133"/>
      <c r="G107" s="133"/>
      <c r="H107" s="57">
        <f>Evamat!AX$12/Evamat!F$15</f>
        <v>3.4482758620689655E-2</v>
      </c>
      <c r="I107" s="31"/>
      <c r="M107" s="103"/>
    </row>
    <row r="108" spans="1:13" s="73" customFormat="1" ht="39.75" customHeight="1" x14ac:dyDescent="0.25">
      <c r="A108" s="25">
        <v>18</v>
      </c>
      <c r="B108" s="153"/>
      <c r="C108" s="153"/>
      <c r="D108" s="133"/>
      <c r="E108" s="133"/>
      <c r="F108" s="133"/>
      <c r="G108" s="133"/>
      <c r="H108" s="57">
        <f>Evamat!AY$12/Evamat!F$15</f>
        <v>3.4482758620689655E-2</v>
      </c>
      <c r="I108" s="31"/>
      <c r="M108" s="103"/>
    </row>
    <row r="109" spans="1:13" s="74" customFormat="1" ht="40.5" customHeight="1" x14ac:dyDescent="0.25">
      <c r="A109" s="25">
        <v>19</v>
      </c>
      <c r="B109" s="153"/>
      <c r="C109" s="153"/>
      <c r="D109" s="133"/>
      <c r="E109" s="133"/>
      <c r="F109" s="133"/>
      <c r="G109" s="133"/>
      <c r="H109" s="57">
        <f>Evamat!AZ$12/Evamat!F$15</f>
        <v>3.4482758620689655E-2</v>
      </c>
      <c r="I109" s="31"/>
      <c r="M109" s="103"/>
    </row>
    <row r="110" spans="1:13" s="74" customFormat="1" ht="40.5" customHeight="1" x14ac:dyDescent="0.25">
      <c r="A110" s="25">
        <v>20</v>
      </c>
      <c r="B110" s="153"/>
      <c r="C110" s="153"/>
      <c r="D110" s="133"/>
      <c r="E110" s="133"/>
      <c r="F110" s="133"/>
      <c r="G110" s="133"/>
      <c r="H110" s="57">
        <f>Evamat!BA$12/Evamat!F$15</f>
        <v>3.4482758620689655E-2</v>
      </c>
      <c r="I110" s="31"/>
      <c r="M110" s="103"/>
    </row>
    <row r="111" spans="1:13" ht="15.75" x14ac:dyDescent="0.25">
      <c r="A111" s="147"/>
      <c r="B111" s="148"/>
      <c r="C111" s="148"/>
      <c r="D111" s="149"/>
      <c r="E111" s="149"/>
      <c r="F111" s="149"/>
      <c r="G111" s="149"/>
      <c r="H111" s="150"/>
      <c r="M111" s="72"/>
    </row>
    <row r="112" spans="1:13" ht="41.25" customHeight="1" x14ac:dyDescent="0.25">
      <c r="A112" s="24"/>
      <c r="B112" s="126" t="s">
        <v>39</v>
      </c>
      <c r="C112" s="126"/>
      <c r="D112" s="126"/>
      <c r="E112" s="126"/>
      <c r="F112" s="126"/>
      <c r="G112" s="126"/>
      <c r="H112" s="126"/>
      <c r="M112" s="72"/>
    </row>
    <row r="113" spans="1:13" x14ac:dyDescent="0.25">
      <c r="A113" s="24"/>
      <c r="M113" s="72"/>
    </row>
    <row r="114" spans="1:13" x14ac:dyDescent="0.25">
      <c r="A114" s="24"/>
      <c r="M114" s="72"/>
    </row>
    <row r="115" spans="1:13" x14ac:dyDescent="0.25">
      <c r="A115" s="24"/>
      <c r="M115" s="72"/>
    </row>
  </sheetData>
  <mergeCells count="87">
    <mergeCell ref="B111:C111"/>
    <mergeCell ref="D111:G111"/>
    <mergeCell ref="D104:G104"/>
    <mergeCell ref="D105:G105"/>
    <mergeCell ref="D106:G106"/>
    <mergeCell ref="D107:G107"/>
    <mergeCell ref="D108:G108"/>
    <mergeCell ref="D110:G110"/>
    <mergeCell ref="D109:G109"/>
    <mergeCell ref="B91:C110"/>
    <mergeCell ref="D100:G100"/>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37:G37"/>
    <mergeCell ref="B6:G6"/>
    <mergeCell ref="B3:I3"/>
    <mergeCell ref="B4:G4"/>
    <mergeCell ref="B5:G5"/>
    <mergeCell ref="B19:G25"/>
    <mergeCell ref="B10:H12"/>
    <mergeCell ref="B1:G1"/>
    <mergeCell ref="B2:G2"/>
    <mergeCell ref="B8:H8"/>
    <mergeCell ref="B35:H35"/>
    <mergeCell ref="B9:G9"/>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2016-08-05T15:18:29Z</dcterms:modified>
</cp:coreProperties>
</file>