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F40" i="2"/>
  <c r="E40" i="2"/>
  <c r="H104" i="2"/>
  <c r="H106" i="2"/>
  <c r="H105" i="2"/>
  <c r="H103" i="2"/>
  <c r="H102" i="2"/>
  <c r="H101" i="2"/>
  <c r="H100" i="2"/>
  <c r="H99" i="2"/>
  <c r="H98" i="2"/>
  <c r="H97" i="2"/>
  <c r="H96" i="2"/>
  <c r="H95" i="2"/>
  <c r="H94" i="2"/>
  <c r="H93" i="2"/>
  <c r="H92" i="2"/>
  <c r="H91" i="2"/>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18" i="1"/>
  <c r="AD19" i="1" l="1"/>
  <c r="W19" i="1" s="1"/>
  <c r="AE19" i="1"/>
  <c r="AF19" i="1"/>
  <c r="AG19" i="1"/>
  <c r="AH19" i="1"/>
  <c r="AI19" i="1"/>
  <c r="AJ19" i="1"/>
  <c r="AK19" i="1"/>
  <c r="AL19" i="1"/>
  <c r="AM19" i="1"/>
  <c r="AN19" i="1"/>
  <c r="AO19" i="1"/>
  <c r="AP19" i="1"/>
  <c r="AQ19" i="1"/>
  <c r="AR19" i="1"/>
  <c r="AS19" i="1"/>
  <c r="AD20" i="1"/>
  <c r="W20" i="1" s="1"/>
  <c r="AE20" i="1"/>
  <c r="AF20" i="1"/>
  <c r="AG20" i="1"/>
  <c r="AH20" i="1"/>
  <c r="AI20" i="1"/>
  <c r="AJ20" i="1"/>
  <c r="AK20" i="1"/>
  <c r="AL20" i="1"/>
  <c r="AM20" i="1"/>
  <c r="AN20" i="1"/>
  <c r="AO20" i="1"/>
  <c r="AP20" i="1"/>
  <c r="AQ20" i="1"/>
  <c r="AR20" i="1"/>
  <c r="AS20" i="1"/>
  <c r="AD21" i="1"/>
  <c r="W21" i="1" s="1"/>
  <c r="AE21" i="1"/>
  <c r="AF21" i="1"/>
  <c r="AG21" i="1"/>
  <c r="AH21" i="1"/>
  <c r="AI21" i="1"/>
  <c r="AJ21" i="1"/>
  <c r="AK21" i="1"/>
  <c r="AL21" i="1"/>
  <c r="AM21" i="1"/>
  <c r="AN21" i="1"/>
  <c r="AO21" i="1"/>
  <c r="AP21" i="1"/>
  <c r="AQ21" i="1"/>
  <c r="AR21" i="1"/>
  <c r="AS21" i="1"/>
  <c r="AD22" i="1"/>
  <c r="W22" i="1" s="1"/>
  <c r="AE22" i="1"/>
  <c r="AF22" i="1"/>
  <c r="AG22" i="1"/>
  <c r="AH22" i="1"/>
  <c r="AI22" i="1"/>
  <c r="AJ22" i="1"/>
  <c r="AK22" i="1"/>
  <c r="AL22" i="1"/>
  <c r="AM22" i="1"/>
  <c r="AN22" i="1"/>
  <c r="AO22" i="1"/>
  <c r="AP22" i="1"/>
  <c r="AQ22" i="1"/>
  <c r="AR22" i="1"/>
  <c r="AS22" i="1"/>
  <c r="AD23" i="1"/>
  <c r="W23" i="1" s="1"/>
  <c r="AE23" i="1"/>
  <c r="AF23" i="1"/>
  <c r="AG23" i="1"/>
  <c r="AH23" i="1"/>
  <c r="AI23" i="1"/>
  <c r="AJ23" i="1"/>
  <c r="AK23" i="1"/>
  <c r="AL23" i="1"/>
  <c r="AM23" i="1"/>
  <c r="AN23" i="1"/>
  <c r="AO23" i="1"/>
  <c r="AP23" i="1"/>
  <c r="AQ23" i="1"/>
  <c r="AR23" i="1"/>
  <c r="AS23" i="1"/>
  <c r="AD24" i="1"/>
  <c r="W24" i="1" s="1"/>
  <c r="AE24" i="1"/>
  <c r="AF24" i="1"/>
  <c r="AG24" i="1"/>
  <c r="AH24" i="1"/>
  <c r="AI24" i="1"/>
  <c r="AJ24" i="1"/>
  <c r="AK24" i="1"/>
  <c r="AL24" i="1"/>
  <c r="AM24" i="1"/>
  <c r="AN24" i="1"/>
  <c r="AO24" i="1"/>
  <c r="AP24" i="1"/>
  <c r="AQ24" i="1"/>
  <c r="AR24" i="1"/>
  <c r="AS24" i="1"/>
  <c r="AD25" i="1"/>
  <c r="W25" i="1" s="1"/>
  <c r="AE25" i="1"/>
  <c r="AF25" i="1"/>
  <c r="AG25" i="1"/>
  <c r="AH25" i="1"/>
  <c r="AI25" i="1"/>
  <c r="AJ25" i="1"/>
  <c r="AK25" i="1"/>
  <c r="AL25" i="1"/>
  <c r="AM25" i="1"/>
  <c r="AN25" i="1"/>
  <c r="AO25" i="1"/>
  <c r="AP25" i="1"/>
  <c r="AQ25" i="1"/>
  <c r="AR25" i="1"/>
  <c r="AS25" i="1"/>
  <c r="AD26" i="1"/>
  <c r="W26" i="1" s="1"/>
  <c r="AE26" i="1"/>
  <c r="AF26" i="1"/>
  <c r="AG26" i="1"/>
  <c r="AH26" i="1"/>
  <c r="AI26" i="1"/>
  <c r="AJ26" i="1"/>
  <c r="AK26" i="1"/>
  <c r="AL26" i="1"/>
  <c r="AM26" i="1"/>
  <c r="AN26" i="1"/>
  <c r="AO26" i="1"/>
  <c r="AP26" i="1"/>
  <c r="AQ26" i="1"/>
  <c r="AR26" i="1"/>
  <c r="AS26" i="1"/>
  <c r="AD27" i="1"/>
  <c r="W27" i="1" s="1"/>
  <c r="AE27" i="1"/>
  <c r="AF27" i="1"/>
  <c r="AG27" i="1"/>
  <c r="AH27" i="1"/>
  <c r="AI27" i="1"/>
  <c r="AJ27" i="1"/>
  <c r="AK27" i="1"/>
  <c r="AL27" i="1"/>
  <c r="AM27" i="1"/>
  <c r="AN27" i="1"/>
  <c r="AO27" i="1"/>
  <c r="AP27" i="1"/>
  <c r="AQ27" i="1"/>
  <c r="AR27" i="1"/>
  <c r="AS27" i="1"/>
  <c r="AD28" i="1"/>
  <c r="W28" i="1" s="1"/>
  <c r="AE28" i="1"/>
  <c r="AF28" i="1"/>
  <c r="AG28" i="1"/>
  <c r="AH28" i="1"/>
  <c r="AI28" i="1"/>
  <c r="AJ28" i="1"/>
  <c r="AK28" i="1"/>
  <c r="AL28" i="1"/>
  <c r="AM28" i="1"/>
  <c r="AN28" i="1"/>
  <c r="AO28" i="1"/>
  <c r="AP28" i="1"/>
  <c r="AQ28" i="1"/>
  <c r="AR28" i="1"/>
  <c r="AS28" i="1"/>
  <c r="AD29" i="1"/>
  <c r="W29" i="1" s="1"/>
  <c r="AE29" i="1"/>
  <c r="AF29" i="1"/>
  <c r="AG29" i="1"/>
  <c r="AH29" i="1"/>
  <c r="AI29" i="1"/>
  <c r="AJ29" i="1"/>
  <c r="AK29" i="1"/>
  <c r="AL29" i="1"/>
  <c r="AM29" i="1"/>
  <c r="AN29" i="1"/>
  <c r="AO29" i="1"/>
  <c r="AP29" i="1"/>
  <c r="AQ29" i="1"/>
  <c r="AR29" i="1"/>
  <c r="AS29" i="1"/>
  <c r="AD30" i="1"/>
  <c r="W30" i="1" s="1"/>
  <c r="AE30" i="1"/>
  <c r="AF30" i="1"/>
  <c r="AG30" i="1"/>
  <c r="AH30" i="1"/>
  <c r="AI30" i="1"/>
  <c r="AJ30" i="1"/>
  <c r="AK30" i="1"/>
  <c r="AL30" i="1"/>
  <c r="AM30" i="1"/>
  <c r="AN30" i="1"/>
  <c r="AO30" i="1"/>
  <c r="AP30" i="1"/>
  <c r="AQ30" i="1"/>
  <c r="AR30" i="1"/>
  <c r="AS30" i="1"/>
  <c r="AD31" i="1"/>
  <c r="W31" i="1" s="1"/>
  <c r="AE31" i="1"/>
  <c r="AF31" i="1"/>
  <c r="AG31" i="1"/>
  <c r="AH31" i="1"/>
  <c r="AI31" i="1"/>
  <c r="AJ31" i="1"/>
  <c r="AK31" i="1"/>
  <c r="AL31" i="1"/>
  <c r="AM31" i="1"/>
  <c r="AN31" i="1"/>
  <c r="AO31" i="1"/>
  <c r="AP31" i="1"/>
  <c r="AQ31" i="1"/>
  <c r="AR31" i="1"/>
  <c r="AS31" i="1"/>
  <c r="AD32" i="1"/>
  <c r="W32" i="1" s="1"/>
  <c r="AE32" i="1"/>
  <c r="AF32" i="1"/>
  <c r="AG32" i="1"/>
  <c r="AH32" i="1"/>
  <c r="AI32" i="1"/>
  <c r="AJ32" i="1"/>
  <c r="AK32" i="1"/>
  <c r="AL32" i="1"/>
  <c r="AM32" i="1"/>
  <c r="AN32" i="1"/>
  <c r="AO32" i="1"/>
  <c r="AP32" i="1"/>
  <c r="AQ32" i="1"/>
  <c r="AR32" i="1"/>
  <c r="AS32" i="1"/>
  <c r="AD33" i="1"/>
  <c r="W33" i="1" s="1"/>
  <c r="AE33" i="1"/>
  <c r="AF33" i="1"/>
  <c r="AG33" i="1"/>
  <c r="AH33" i="1"/>
  <c r="AI33" i="1"/>
  <c r="AJ33" i="1"/>
  <c r="AK33" i="1"/>
  <c r="AL33" i="1"/>
  <c r="AM33" i="1"/>
  <c r="AN33" i="1"/>
  <c r="AO33" i="1"/>
  <c r="AP33" i="1"/>
  <c r="AQ33" i="1"/>
  <c r="AR33" i="1"/>
  <c r="AS33" i="1"/>
  <c r="AD34" i="1"/>
  <c r="W34" i="1" s="1"/>
  <c r="AE34" i="1"/>
  <c r="AF34" i="1"/>
  <c r="AG34" i="1"/>
  <c r="AH34" i="1"/>
  <c r="AI34" i="1"/>
  <c r="AJ34" i="1"/>
  <c r="AK34" i="1"/>
  <c r="AL34" i="1"/>
  <c r="AM34" i="1"/>
  <c r="AN34" i="1"/>
  <c r="AO34" i="1"/>
  <c r="AP34" i="1"/>
  <c r="AQ34" i="1"/>
  <c r="AR34" i="1"/>
  <c r="AS34" i="1"/>
  <c r="AD35" i="1"/>
  <c r="W35" i="1" s="1"/>
  <c r="AE35" i="1"/>
  <c r="AF35" i="1"/>
  <c r="AG35" i="1"/>
  <c r="AH35" i="1"/>
  <c r="AI35" i="1"/>
  <c r="AJ35" i="1"/>
  <c r="AK35" i="1"/>
  <c r="AL35" i="1"/>
  <c r="AM35" i="1"/>
  <c r="AN35" i="1"/>
  <c r="AO35" i="1"/>
  <c r="AP35" i="1"/>
  <c r="AQ35" i="1"/>
  <c r="AR35" i="1"/>
  <c r="AS35" i="1"/>
  <c r="AD36" i="1"/>
  <c r="W36" i="1" s="1"/>
  <c r="AE36" i="1"/>
  <c r="AF36" i="1"/>
  <c r="AG36" i="1"/>
  <c r="AH36" i="1"/>
  <c r="AI36" i="1"/>
  <c r="AJ36" i="1"/>
  <c r="AK36" i="1"/>
  <c r="AL36" i="1"/>
  <c r="AM36" i="1"/>
  <c r="AN36" i="1"/>
  <c r="AO36" i="1"/>
  <c r="AP36" i="1"/>
  <c r="AQ36" i="1"/>
  <c r="AR36" i="1"/>
  <c r="AS36" i="1"/>
  <c r="AD37" i="1"/>
  <c r="W37" i="1" s="1"/>
  <c r="AE37" i="1"/>
  <c r="AF37" i="1"/>
  <c r="AG37" i="1"/>
  <c r="AH37" i="1"/>
  <c r="AI37" i="1"/>
  <c r="AJ37" i="1"/>
  <c r="AK37" i="1"/>
  <c r="AL37" i="1"/>
  <c r="AM37" i="1"/>
  <c r="AN37" i="1"/>
  <c r="AO37" i="1"/>
  <c r="AP37" i="1"/>
  <c r="AQ37" i="1"/>
  <c r="AR37" i="1"/>
  <c r="AS37" i="1"/>
  <c r="AD38" i="1"/>
  <c r="W38" i="1" s="1"/>
  <c r="AE38" i="1"/>
  <c r="AF38" i="1"/>
  <c r="AG38" i="1"/>
  <c r="AH38" i="1"/>
  <c r="AI38" i="1"/>
  <c r="AJ38" i="1"/>
  <c r="AK38" i="1"/>
  <c r="AL38" i="1"/>
  <c r="AM38" i="1"/>
  <c r="AN38" i="1"/>
  <c r="AO38" i="1"/>
  <c r="AP38" i="1"/>
  <c r="AQ38" i="1"/>
  <c r="AR38" i="1"/>
  <c r="AS38" i="1"/>
  <c r="AD39" i="1"/>
  <c r="W39" i="1" s="1"/>
  <c r="AE39" i="1"/>
  <c r="AF39" i="1"/>
  <c r="AG39" i="1"/>
  <c r="AH39" i="1"/>
  <c r="AI39" i="1"/>
  <c r="AJ39" i="1"/>
  <c r="AK39" i="1"/>
  <c r="AL39" i="1"/>
  <c r="AM39" i="1"/>
  <c r="AN39" i="1"/>
  <c r="AO39" i="1"/>
  <c r="AP39" i="1"/>
  <c r="AQ39" i="1"/>
  <c r="AR39" i="1"/>
  <c r="AS39" i="1"/>
  <c r="AD40" i="1"/>
  <c r="W40" i="1" s="1"/>
  <c r="AE40" i="1"/>
  <c r="AF40" i="1"/>
  <c r="AG40" i="1"/>
  <c r="AH40" i="1"/>
  <c r="AI40" i="1"/>
  <c r="AJ40" i="1"/>
  <c r="AK40" i="1"/>
  <c r="AL40" i="1"/>
  <c r="AM40" i="1"/>
  <c r="AN40" i="1"/>
  <c r="AO40" i="1"/>
  <c r="AP40" i="1"/>
  <c r="AQ40" i="1"/>
  <c r="AR40" i="1"/>
  <c r="AS40" i="1"/>
  <c r="AD41" i="1"/>
  <c r="W41" i="1" s="1"/>
  <c r="AE41" i="1"/>
  <c r="AF41" i="1"/>
  <c r="AG41" i="1"/>
  <c r="AH41" i="1"/>
  <c r="AI41" i="1"/>
  <c r="AJ41" i="1"/>
  <c r="AK41" i="1"/>
  <c r="AL41" i="1"/>
  <c r="AM41" i="1"/>
  <c r="AN41" i="1"/>
  <c r="AO41" i="1"/>
  <c r="AP41" i="1"/>
  <c r="AQ41" i="1"/>
  <c r="AR41" i="1"/>
  <c r="AS41" i="1"/>
  <c r="AD42" i="1"/>
  <c r="W42" i="1" s="1"/>
  <c r="AE42" i="1"/>
  <c r="AF42" i="1"/>
  <c r="AG42" i="1"/>
  <c r="AH42" i="1"/>
  <c r="AI42" i="1"/>
  <c r="AJ42" i="1"/>
  <c r="AK42" i="1"/>
  <c r="AL42" i="1"/>
  <c r="AM42" i="1"/>
  <c r="AN42" i="1"/>
  <c r="AO42" i="1"/>
  <c r="AP42" i="1"/>
  <c r="AQ42" i="1"/>
  <c r="AR42" i="1"/>
  <c r="AS42" i="1"/>
  <c r="AD43" i="1"/>
  <c r="W43" i="1" s="1"/>
  <c r="AE43" i="1"/>
  <c r="AF43" i="1"/>
  <c r="AG43" i="1"/>
  <c r="AH43" i="1"/>
  <c r="AI43" i="1"/>
  <c r="AJ43" i="1"/>
  <c r="AK43" i="1"/>
  <c r="AL43" i="1"/>
  <c r="AM43" i="1"/>
  <c r="AN43" i="1"/>
  <c r="AO43" i="1"/>
  <c r="AP43" i="1"/>
  <c r="AQ43" i="1"/>
  <c r="AR43" i="1"/>
  <c r="AS43" i="1"/>
  <c r="AD44" i="1"/>
  <c r="W44" i="1" s="1"/>
  <c r="AE44" i="1"/>
  <c r="AF44" i="1"/>
  <c r="AG44" i="1"/>
  <c r="AH44" i="1"/>
  <c r="AI44" i="1"/>
  <c r="AJ44" i="1"/>
  <c r="AK44" i="1"/>
  <c r="AL44" i="1"/>
  <c r="AM44" i="1"/>
  <c r="AN44" i="1"/>
  <c r="AO44" i="1"/>
  <c r="AP44" i="1"/>
  <c r="AQ44" i="1"/>
  <c r="AR44" i="1"/>
  <c r="AS44" i="1"/>
  <c r="AD45" i="1"/>
  <c r="W45" i="1" s="1"/>
  <c r="AE45" i="1"/>
  <c r="AF45" i="1"/>
  <c r="AG45" i="1"/>
  <c r="AH45" i="1"/>
  <c r="AI45" i="1"/>
  <c r="AJ45" i="1"/>
  <c r="AK45" i="1"/>
  <c r="AL45" i="1"/>
  <c r="AM45" i="1"/>
  <c r="AN45" i="1"/>
  <c r="AO45" i="1"/>
  <c r="AP45" i="1"/>
  <c r="AQ45" i="1"/>
  <c r="AR45" i="1"/>
  <c r="AS45" i="1"/>
  <c r="AD46" i="1"/>
  <c r="W46" i="1" s="1"/>
  <c r="AE46" i="1"/>
  <c r="AF46" i="1"/>
  <c r="AG46" i="1"/>
  <c r="AH46" i="1"/>
  <c r="AI46" i="1"/>
  <c r="AJ46" i="1"/>
  <c r="AK46" i="1"/>
  <c r="AL46" i="1"/>
  <c r="AM46" i="1"/>
  <c r="AN46" i="1"/>
  <c r="AO46" i="1"/>
  <c r="AP46" i="1"/>
  <c r="AQ46" i="1"/>
  <c r="AR46" i="1"/>
  <c r="AS46" i="1"/>
  <c r="AD47" i="1"/>
  <c r="W47" i="1" s="1"/>
  <c r="AE47" i="1"/>
  <c r="AF47" i="1"/>
  <c r="AG47" i="1"/>
  <c r="AH47" i="1"/>
  <c r="AI47" i="1"/>
  <c r="AJ47" i="1"/>
  <c r="AK47" i="1"/>
  <c r="AL47" i="1"/>
  <c r="AM47" i="1"/>
  <c r="AN47" i="1"/>
  <c r="AO47" i="1"/>
  <c r="AP47" i="1"/>
  <c r="AQ47" i="1"/>
  <c r="AR47" i="1"/>
  <c r="AS47" i="1"/>
  <c r="AD48" i="1"/>
  <c r="W48" i="1" s="1"/>
  <c r="AE48" i="1"/>
  <c r="AF48" i="1"/>
  <c r="AG48" i="1"/>
  <c r="AH48" i="1"/>
  <c r="AI48" i="1"/>
  <c r="AJ48" i="1"/>
  <c r="AK48" i="1"/>
  <c r="AL48" i="1"/>
  <c r="AM48" i="1"/>
  <c r="AN48" i="1"/>
  <c r="AO48" i="1"/>
  <c r="AP48" i="1"/>
  <c r="AQ48" i="1"/>
  <c r="AR48" i="1"/>
  <c r="AS48" i="1"/>
  <c r="AD49" i="1"/>
  <c r="W49" i="1" s="1"/>
  <c r="AE49" i="1"/>
  <c r="AF49" i="1"/>
  <c r="AG49" i="1"/>
  <c r="AH49" i="1"/>
  <c r="AI49" i="1"/>
  <c r="AJ49" i="1"/>
  <c r="AK49" i="1"/>
  <c r="AL49" i="1"/>
  <c r="AM49" i="1"/>
  <c r="AN49" i="1"/>
  <c r="AO49" i="1"/>
  <c r="AP49" i="1"/>
  <c r="AQ49" i="1"/>
  <c r="AR49" i="1"/>
  <c r="AS49" i="1"/>
  <c r="AD50" i="1"/>
  <c r="W50" i="1" s="1"/>
  <c r="AE50" i="1"/>
  <c r="AF50" i="1"/>
  <c r="AG50" i="1"/>
  <c r="AH50" i="1"/>
  <c r="AI50" i="1"/>
  <c r="AJ50" i="1"/>
  <c r="AK50" i="1"/>
  <c r="AL50" i="1"/>
  <c r="AM50" i="1"/>
  <c r="AN50" i="1"/>
  <c r="AO50" i="1"/>
  <c r="AP50" i="1"/>
  <c r="AQ50" i="1"/>
  <c r="AR50" i="1"/>
  <c r="AS50" i="1"/>
  <c r="AD51" i="1"/>
  <c r="W51" i="1" s="1"/>
  <c r="AE51" i="1"/>
  <c r="AF51" i="1"/>
  <c r="AG51" i="1"/>
  <c r="AH51" i="1"/>
  <c r="AI51" i="1"/>
  <c r="AJ51" i="1"/>
  <c r="AK51" i="1"/>
  <c r="AL51" i="1"/>
  <c r="AM51" i="1"/>
  <c r="AN51" i="1"/>
  <c r="AO51" i="1"/>
  <c r="AP51" i="1"/>
  <c r="AQ51" i="1"/>
  <c r="AR51" i="1"/>
  <c r="AS51" i="1"/>
  <c r="AD52" i="1"/>
  <c r="W52" i="1" s="1"/>
  <c r="AE52" i="1"/>
  <c r="AF52" i="1"/>
  <c r="AG52" i="1"/>
  <c r="AH52" i="1"/>
  <c r="AI52" i="1"/>
  <c r="AJ52" i="1"/>
  <c r="AK52" i="1"/>
  <c r="AL52" i="1"/>
  <c r="AM52" i="1"/>
  <c r="AN52" i="1"/>
  <c r="AO52" i="1"/>
  <c r="AP52" i="1"/>
  <c r="AQ52" i="1"/>
  <c r="AR52" i="1"/>
  <c r="AS52" i="1"/>
  <c r="AD53" i="1"/>
  <c r="W53" i="1" s="1"/>
  <c r="AE53" i="1"/>
  <c r="AF53" i="1"/>
  <c r="AG53" i="1"/>
  <c r="AH53" i="1"/>
  <c r="AI53" i="1"/>
  <c r="AJ53" i="1"/>
  <c r="AK53" i="1"/>
  <c r="AL53" i="1"/>
  <c r="AM53" i="1"/>
  <c r="AN53" i="1"/>
  <c r="AO53" i="1"/>
  <c r="AP53" i="1"/>
  <c r="AQ53" i="1"/>
  <c r="AR53" i="1"/>
  <c r="AS53" i="1"/>
  <c r="AD54" i="1"/>
  <c r="W54" i="1" s="1"/>
  <c r="AE54" i="1"/>
  <c r="AF54" i="1"/>
  <c r="AG54" i="1"/>
  <c r="AH54" i="1"/>
  <c r="AI54" i="1"/>
  <c r="AJ54" i="1"/>
  <c r="AK54" i="1"/>
  <c r="AL54" i="1"/>
  <c r="AM54" i="1"/>
  <c r="AN54" i="1"/>
  <c r="AO54" i="1"/>
  <c r="AP54" i="1"/>
  <c r="AQ54" i="1"/>
  <c r="AR54" i="1"/>
  <c r="AS54" i="1"/>
  <c r="AD55" i="1"/>
  <c r="W55" i="1" s="1"/>
  <c r="AE55" i="1"/>
  <c r="AF55" i="1"/>
  <c r="AG55" i="1"/>
  <c r="AH55" i="1"/>
  <c r="AI55" i="1"/>
  <c r="AJ55" i="1"/>
  <c r="AK55" i="1"/>
  <c r="AL55" i="1"/>
  <c r="AM55" i="1"/>
  <c r="AN55" i="1"/>
  <c r="AO55" i="1"/>
  <c r="AP55" i="1"/>
  <c r="AQ55" i="1"/>
  <c r="AR55" i="1"/>
  <c r="AS55" i="1"/>
  <c r="AD56" i="1"/>
  <c r="W56" i="1" s="1"/>
  <c r="AE56" i="1"/>
  <c r="AF56" i="1"/>
  <c r="AG56" i="1"/>
  <c r="AH56" i="1"/>
  <c r="AI56" i="1"/>
  <c r="AJ56" i="1"/>
  <c r="AK56" i="1"/>
  <c r="AL56" i="1"/>
  <c r="AM56" i="1"/>
  <c r="AN56" i="1"/>
  <c r="AO56" i="1"/>
  <c r="AP56" i="1"/>
  <c r="AQ56" i="1"/>
  <c r="AR56" i="1"/>
  <c r="AS56" i="1"/>
  <c r="AD57" i="1"/>
  <c r="W57" i="1" s="1"/>
  <c r="AE57" i="1"/>
  <c r="AF57" i="1"/>
  <c r="AG57" i="1"/>
  <c r="AH57" i="1"/>
  <c r="AI57" i="1"/>
  <c r="AJ57" i="1"/>
  <c r="AK57" i="1"/>
  <c r="AL57" i="1"/>
  <c r="AM57" i="1"/>
  <c r="AN57" i="1"/>
  <c r="AO57" i="1"/>
  <c r="AP57" i="1"/>
  <c r="AQ57" i="1"/>
  <c r="AR57" i="1"/>
  <c r="AS57" i="1"/>
  <c r="AD58" i="1"/>
  <c r="W58" i="1" s="1"/>
  <c r="AE58" i="1"/>
  <c r="AF58" i="1"/>
  <c r="AG58" i="1"/>
  <c r="AH58" i="1"/>
  <c r="AI58" i="1"/>
  <c r="AJ58" i="1"/>
  <c r="AK58" i="1"/>
  <c r="AL58" i="1"/>
  <c r="AM58" i="1"/>
  <c r="AN58" i="1"/>
  <c r="AO58" i="1"/>
  <c r="AP58" i="1"/>
  <c r="AQ58" i="1"/>
  <c r="AR58" i="1"/>
  <c r="AS58" i="1"/>
  <c r="AD59" i="1"/>
  <c r="W59" i="1" s="1"/>
  <c r="AE59" i="1"/>
  <c r="AF59" i="1"/>
  <c r="AG59" i="1"/>
  <c r="AH59" i="1"/>
  <c r="AI59" i="1"/>
  <c r="AJ59" i="1"/>
  <c r="AK59" i="1"/>
  <c r="AL59" i="1"/>
  <c r="AM59" i="1"/>
  <c r="AN59" i="1"/>
  <c r="AO59" i="1"/>
  <c r="AP59" i="1"/>
  <c r="AQ59" i="1"/>
  <c r="AR59" i="1"/>
  <c r="AS59" i="1"/>
  <c r="AD60" i="1"/>
  <c r="W60" i="1" s="1"/>
  <c r="AE60" i="1"/>
  <c r="AF60" i="1"/>
  <c r="AG60" i="1"/>
  <c r="AH60" i="1"/>
  <c r="AI60" i="1"/>
  <c r="AJ60" i="1"/>
  <c r="AK60" i="1"/>
  <c r="AL60" i="1"/>
  <c r="AM60" i="1"/>
  <c r="AN60" i="1"/>
  <c r="AO60" i="1"/>
  <c r="AP60" i="1"/>
  <c r="AQ60" i="1"/>
  <c r="AR60" i="1"/>
  <c r="AS60" i="1"/>
  <c r="AD61" i="1"/>
  <c r="W61" i="1" s="1"/>
  <c r="AE61" i="1"/>
  <c r="AF61" i="1"/>
  <c r="AG61" i="1"/>
  <c r="AH61" i="1"/>
  <c r="AI61" i="1"/>
  <c r="AJ61" i="1"/>
  <c r="AK61" i="1"/>
  <c r="AL61" i="1"/>
  <c r="AM61" i="1"/>
  <c r="AN61" i="1"/>
  <c r="AO61" i="1"/>
  <c r="AP61" i="1"/>
  <c r="AQ61" i="1"/>
  <c r="AR61" i="1"/>
  <c r="AS61" i="1"/>
  <c r="AD62" i="1"/>
  <c r="W62" i="1" s="1"/>
  <c r="AE62" i="1"/>
  <c r="AF62" i="1"/>
  <c r="AG62" i="1"/>
  <c r="AH62" i="1"/>
  <c r="AI62" i="1"/>
  <c r="AJ62" i="1"/>
  <c r="AK62" i="1"/>
  <c r="AL62" i="1"/>
  <c r="AM62" i="1"/>
  <c r="AN62" i="1"/>
  <c r="AO62" i="1"/>
  <c r="AP62" i="1"/>
  <c r="AQ62" i="1"/>
  <c r="AR62" i="1"/>
  <c r="AS62" i="1"/>
  <c r="AD63" i="1"/>
  <c r="W63" i="1" s="1"/>
  <c r="AE63" i="1"/>
  <c r="AF63" i="1"/>
  <c r="AG63" i="1"/>
  <c r="AH63" i="1"/>
  <c r="AI63" i="1"/>
  <c r="AJ63" i="1"/>
  <c r="AK63" i="1"/>
  <c r="AL63" i="1"/>
  <c r="AM63" i="1"/>
  <c r="AN63" i="1"/>
  <c r="AO63" i="1"/>
  <c r="AP63" i="1"/>
  <c r="AQ63" i="1"/>
  <c r="AR63" i="1"/>
  <c r="AS63" i="1"/>
  <c r="AE18" i="1"/>
  <c r="AF18" i="1"/>
  <c r="AG18" i="1"/>
  <c r="AH18" i="1"/>
  <c r="AI18" i="1"/>
  <c r="AJ18" i="1"/>
  <c r="AK18" i="1"/>
  <c r="AL18" i="1"/>
  <c r="AM18" i="1"/>
  <c r="AN18" i="1"/>
  <c r="AO18" i="1"/>
  <c r="AP18" i="1"/>
  <c r="AQ18" i="1"/>
  <c r="AR18" i="1"/>
  <c r="AS18" i="1"/>
  <c r="AD18" i="1"/>
  <c r="W18" i="1" l="1"/>
  <c r="F15" i="1"/>
  <c r="B9" i="2" s="1"/>
  <c r="B69" i="2" l="1"/>
  <c r="B70" i="2"/>
  <c r="B71" i="2"/>
  <c r="B72" i="2"/>
  <c r="B73" i="2"/>
  <c r="B74" i="2"/>
  <c r="B75" i="2"/>
  <c r="B76" i="2"/>
  <c r="B77" i="2"/>
  <c r="B78" i="2"/>
  <c r="B79" i="2"/>
  <c r="B80" i="2"/>
  <c r="B81" i="2"/>
  <c r="B82" i="2"/>
  <c r="B83" i="2"/>
  <c r="B84" i="2"/>
  <c r="B72" i="1" l="1"/>
  <c r="B6" i="2"/>
  <c r="AS12" i="1" l="1"/>
  <c r="AQ12" i="1"/>
  <c r="AR12"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Y66" i="1" l="1"/>
  <c r="AE12" i="1"/>
  <c r="AP12" i="1"/>
  <c r="AO12" i="1"/>
  <c r="AN12" i="1"/>
  <c r="AM12" i="1"/>
  <c r="AL12" i="1"/>
  <c r="AK12" i="1"/>
  <c r="AJ12" i="1"/>
  <c r="AI12" i="1"/>
  <c r="AH12" i="1"/>
  <c r="AG12" i="1"/>
  <c r="AF12" i="1"/>
  <c r="F86" i="2" l="1"/>
  <c r="X57" i="1"/>
  <c r="X61" i="1"/>
  <c r="X58" i="1"/>
  <c r="X62" i="1"/>
  <c r="X59" i="1"/>
  <c r="X55" i="1"/>
  <c r="X60" i="1"/>
  <c r="X56" i="1"/>
  <c r="X18" i="1"/>
  <c r="B4" i="2"/>
  <c r="AD12" i="1" l="1"/>
  <c r="E86" i="2" l="1"/>
  <c r="X19" i="1"/>
  <c r="X63" i="1"/>
  <c r="X28" i="1"/>
  <c r="X36" i="1"/>
  <c r="X44" i="1"/>
  <c r="X54" i="1"/>
  <c r="X25" i="1"/>
  <c r="X33" i="1"/>
  <c r="X41" i="1"/>
  <c r="X49" i="1"/>
  <c r="X26" i="1"/>
  <c r="X34" i="1"/>
  <c r="X42" i="1"/>
  <c r="X50" i="1"/>
  <c r="X23" i="1"/>
  <c r="X31" i="1"/>
  <c r="X39" i="1"/>
  <c r="X47" i="1"/>
  <c r="X53" i="1"/>
  <c r="X24" i="1"/>
  <c r="X32" i="1"/>
  <c r="X40" i="1"/>
  <c r="X48" i="1"/>
  <c r="X21" i="1"/>
  <c r="X29" i="1"/>
  <c r="X37" i="1"/>
  <c r="X45" i="1"/>
  <c r="X51" i="1"/>
  <c r="X22" i="1"/>
  <c r="X30" i="1"/>
  <c r="X38" i="1"/>
  <c r="X46" i="1"/>
  <c r="X52" i="1"/>
  <c r="X27" i="1"/>
  <c r="X35" i="1"/>
  <c r="X43" i="1"/>
  <c r="X20" i="1"/>
  <c r="C16" i="2"/>
  <c r="C17" i="2"/>
  <c r="C15" i="2"/>
  <c r="D17" i="2"/>
  <c r="D15" i="2"/>
  <c r="D16" i="2"/>
  <c r="X66" i="1" l="1"/>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List>
</comments>
</file>

<file path=xl/sharedStrings.xml><?xml version="1.0" encoding="utf-8"?>
<sst xmlns="http://schemas.openxmlformats.org/spreadsheetml/2006/main" count="219" uniqueCount="106">
  <si>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</si>
  <si>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</si>
  <si>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</si>
  <si>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</si>
  <si>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</si>
  <si>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</si>
  <si>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</si>
  <si>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</si>
  <si>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</si>
  <si>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</si>
  <si>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</si>
  <si>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</si>
  <si>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</si>
  <si>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</si>
  <si>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</si>
  <si>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</si>
  <si>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</si>
  <si>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</si>
  <si>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</si>
  <si>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</si>
  <si>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</si>
  <si>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</si>
  <si>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</si>
  <si>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</si>
  <si>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</si>
  <si>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</si>
  <si>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</si>
  <si>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</si>
  <si>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</si>
  <si>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</si>
  <si>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</si>
  <si>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</si>
  <si>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</si>
  <si>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</si>
  <si>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</si>
  <si>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</si>
  <si>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</si>
  <si>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</si>
  <si>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</si>
  <si>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</si>
  <si>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</si>
  <si>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</si>
  <si>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</si>
  <si>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</si>
  <si>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</si>
  <si>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</si>
  <si>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</si>
  <si>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</si>
  <si>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</si>
  <si>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</si>
  <si>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</si>
  <si>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</si>
  <si>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</si>
  <si>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</si>
  <si>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</si>
  <si>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</si>
  <si>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</si>
  <si>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</si>
  <si>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</si>
  <si>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Prom.%</t>
  </si>
  <si>
    <t>Prom.</t>
  </si>
  <si>
    <t xml:space="preserve">LUCERO VILLEGAS </t>
  </si>
  <si>
    <t>octubre</t>
  </si>
  <si>
    <t>Sistema de corrección PERIODO 3</t>
  </si>
  <si>
    <t>CUROS: 4º</t>
  </si>
  <si>
    <t>Establecen semejanzas y diferencias entre las civilizaciones americanas en cuanto al espacio geográfico que habitaron.</t>
  </si>
  <si>
    <t>Opinan y argumentan con fundamentos sobre temas de interés de la asignatura y otros.</t>
  </si>
  <si>
    <t>Comparan las civilizaciones maya, azteca e inca en cuanto a su desarrollo en el tiempo.</t>
  </si>
  <si>
    <t>Distinguen semejanzas y diferencias en las actividades económicas que practicaban mayas, aztecas e incas, así como en su organización social.</t>
  </si>
  <si>
    <t>Comparan en qué se parecían y en qué se diferenciaban los sistemas políticos de las civilizaciones americanas.</t>
  </si>
  <si>
    <t>Distinguen los diferentes aportes culturales de cada civilización americana.</t>
  </si>
  <si>
    <t>Reconocen semejanzas y diferencias de las civilizaciones americanas en el plano religioso.</t>
  </si>
  <si>
    <t>Explican los rasgos comunes en los ámbitos económicos, sociales, políticos, religiosos y culturales, de las civilizaciones maya, azteca e incas.</t>
  </si>
  <si>
    <t>Explican características particulares y destacadas de las civilizaciones maya, azteca e inca.</t>
  </si>
  <si>
    <t>HABILIDAD / OA</t>
  </si>
  <si>
    <t>OA4</t>
  </si>
  <si>
    <t>OA18</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</si>
  <si>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</si>
  <si>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</si>
  <si>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</si>
  <si>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</si>
  <si>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</si>
  <si>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</si>
  <si>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</si>
  <si>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</si>
  <si>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</si>
  <si>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</si>
  <si>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</si>
  <si>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</si>
  <si>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</si>
  <si>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</si>
  <si>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</si>
  <si>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</si>
  <si>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</si>
  <si>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</si>
  <si>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</si>
  <si>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</si>
  <si>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</si>
  <si>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</si>
  <si>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</si>
  <si>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</si>
  <si>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</si>
  <si>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</si>
  <si>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</si>
  <si>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 xml:space="preserve">Educación HISTORIA 4Bº básico </t>
  </si>
  <si>
    <t xml:space="preserve">INFORME RESULTADOS PERIODO   3                                                                                                                                                             HISOTIRA    4Bº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</si>
</sst>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b/>
      <sz val="9"/>
      <color indexed="81"/>
      <name val="Tahoma"/>
      <family val="2"/>
    </font>
    <font>
      <sz val="10"/>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19"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24" fillId="2" borderId="21" xfId="0" applyFont="1" applyFill="1" applyBorder="1" applyAlignment="1">
      <alignment horizontal="center"/>
    </xf>
    <xf numFmtId="0" fontId="24" fillId="0" borderId="22" xfId="0" applyFont="1" applyBorder="1" applyAlignment="1">
      <alignment horizontal="center"/>
    </xf>
    <xf numFmtId="0" fontId="24" fillId="0" borderId="22"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0"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xf>
    <xf numFmtId="49" fontId="23" fillId="0" borderId="0" xfId="0" applyNumberFormat="1" applyFont="1"/>
    <xf numFmtId="49" fontId="23"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7" fillId="0" borderId="1" xfId="0" applyFont="1" applyBorder="1" applyAlignment="1">
      <alignment horizontal="center" vertical="center" wrapText="1"/>
    </xf>
    <xf numFmtId="0" fontId="11" fillId="4" borderId="9" xfId="0" applyFont="1" applyFill="1" applyBorder="1" applyAlignment="1">
      <alignment horizontal="center" vertical="center"/>
    </xf>
    <xf numFmtId="0" fontId="8" fillId="0" borderId="13" xfId="0" applyFont="1" applyBorder="1"/>
    <xf numFmtId="0" fontId="8" fillId="0" borderId="26" xfId="0" applyFont="1" applyBorder="1"/>
    <xf numFmtId="49" fontId="0" fillId="0" borderId="7" xfId="0" applyNumberFormat="1" applyBorder="1" applyAlignment="1" applyProtection="1">
      <alignment horizontal="center" vertical="center" wrapText="1"/>
    </xf>
    <xf numFmtId="0" fontId="25" fillId="0" borderId="13" xfId="0" applyFont="1" applyBorder="1"/>
    <xf numFmtId="0" fontId="1" fillId="0" borderId="9" xfId="0" applyFont="1" applyBorder="1" applyAlignment="1">
      <alignment vertical="top"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1" fillId="0" borderId="1" xfId="0" applyFont="1" applyBorder="1" applyAlignment="1">
      <alignment horizontal="left" wrapText="1"/>
    </xf>
    <xf numFmtId="0" fontId="21" fillId="0" borderId="7" xfId="0" applyFont="1" applyBorder="1" applyAlignment="1">
      <alignment horizontal="right" vertical="center" wrapText="1"/>
    </xf>
    <xf numFmtId="0" fontId="21" fillId="0" borderId="8" xfId="0" applyFont="1" applyBorder="1" applyAlignment="1">
      <alignment horizontal="right" vertical="center" wrapText="1"/>
    </xf>
    <xf numFmtId="0" fontId="21" fillId="0" borderId="4" xfId="0" applyFont="1" applyBorder="1" applyAlignment="1">
      <alignment horizontal="right" vertical="center" wrapText="1"/>
    </xf>
    <xf numFmtId="0" fontId="0" fillId="0" borderId="1" xfId="0" applyBorder="1" applyAlignment="1">
      <alignment horizontal="left"/>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7" fillId="0" borderId="1" xfId="0" applyFont="1" applyBorder="1" applyAlignment="1">
      <alignment horizontal="center" vertical="center"/>
    </xf>
    <xf numFmtId="0" fontId="20"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4" xfId="0" applyFont="1" applyBorder="1" applyAlignment="1">
      <alignment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F79"/>
  <sheetViews>
    <sheetView zoomScale="85" zoomScaleNormal="85" workbookViewId="0">
      <selection activeCell="K8" sqref="K8"/>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42578125" customWidth="1"/>
    <col min="12" max="12" width="4.42578125" style="69" customWidth="1"/>
    <col min="13" max="18" width="4.42578125" customWidth="1"/>
    <col min="19" max="22" width="4.42578125" style="68" customWidth="1"/>
    <col min="23" max="23" width="7" customWidth="1"/>
    <col min="24" max="24" width="7.140625" style="41" customWidth="1"/>
    <col min="25" max="25" width="6.42578125" customWidth="1"/>
    <col min="26" max="28" width="4.140625" customWidth="1"/>
    <col min="29" max="29" width="11.42578125" style="21" customWidth="1"/>
    <col min="30" max="30" width="5.85546875" style="21" hidden="1" customWidth="1"/>
    <col min="31" max="34" width="5.140625" style="21" hidden="1" customWidth="1"/>
    <col min="35" max="35" width="5.140625" style="71" hidden="1" customWidth="1"/>
    <col min="36" max="41" width="5.140625" style="21" hidden="1" customWidth="1"/>
    <col min="42" max="42" width="5.140625" style="71" hidden="1" customWidth="1"/>
    <col min="43" max="43" width="5.140625" style="21" hidden="1" customWidth="1"/>
    <col min="44" max="44" width="6.42578125" style="21" hidden="1" customWidth="1"/>
    <col min="45" max="58" width="5.140625" style="21" hidden="1" customWidth="1"/>
    <col min="59" max="59" width="5.140625" style="20" hidden="1" customWidth="1"/>
    <col min="60" max="70" width="5.140625" hidden="1" customWidth="1"/>
    <col min="71" max="71" width="5.140625" customWidth="1"/>
    <col min="72" max="72" width="5" customWidth="1"/>
    <col min="73" max="84" width="5.140625" customWidth="1"/>
  </cols>
  <sheetData>
    <row r="1" spans="1:84" x14ac:dyDescent="0.25">
      <c r="A1" s="110" t="s">
        <v>63</v>
      </c>
      <c r="B1" s="111"/>
      <c r="C1" s="111"/>
      <c r="D1" s="111"/>
      <c r="E1" s="111"/>
      <c r="F1" s="111"/>
      <c r="G1" s="111"/>
      <c r="H1" s="111"/>
    </row>
    <row r="2" spans="1:84" x14ac:dyDescent="0.25">
      <c r="A2" s="110" t="s">
        <v>104</v>
      </c>
      <c r="B2" s="111"/>
      <c r="C2" s="111"/>
      <c r="D2" s="111"/>
      <c r="E2" s="111"/>
      <c r="F2" s="111"/>
      <c r="G2" s="111"/>
      <c r="H2" s="111"/>
    </row>
    <row r="4" spans="1:84" ht="15" customHeight="1" x14ac:dyDescent="0.25">
      <c r="A4" s="112" t="s">
        <v>0</v>
      </c>
      <c r="B4" s="112"/>
      <c r="C4" s="112"/>
      <c r="D4" s="112"/>
      <c r="E4" s="112"/>
      <c r="F4" s="112"/>
      <c r="G4" s="112"/>
      <c r="H4" s="112"/>
      <c r="I4" s="112"/>
    </row>
    <row r="5" spans="1:84" x14ac:dyDescent="0.25">
      <c r="A5" s="112"/>
      <c r="B5" s="112"/>
      <c r="C5" s="112"/>
      <c r="D5" s="112"/>
      <c r="E5" s="112"/>
      <c r="F5" s="112"/>
      <c r="G5" s="112"/>
      <c r="H5" s="112"/>
      <c r="I5" s="112"/>
      <c r="AQ5" s="105" t="s">
        <v>39</v>
      </c>
      <c r="AR5" s="106"/>
      <c r="AS5" s="38">
        <v>1</v>
      </c>
      <c r="AT5" s="38">
        <v>2</v>
      </c>
      <c r="AU5" s="38">
        <v>3</v>
      </c>
      <c r="AV5" s="38">
        <v>4</v>
      </c>
      <c r="AW5" s="38">
        <v>5</v>
      </c>
      <c r="AX5" s="38">
        <v>6</v>
      </c>
      <c r="AY5" s="38">
        <v>7</v>
      </c>
      <c r="AZ5" s="38">
        <v>8</v>
      </c>
      <c r="BA5" s="38">
        <v>9</v>
      </c>
      <c r="BB5" s="38">
        <v>10</v>
      </c>
      <c r="BC5" s="38">
        <v>11</v>
      </c>
      <c r="BD5" s="38">
        <v>12</v>
      </c>
      <c r="BE5" s="38">
        <v>13</v>
      </c>
      <c r="BF5" s="38">
        <v>14</v>
      </c>
      <c r="BG5" s="38">
        <v>15</v>
      </c>
      <c r="BH5" s="38">
        <v>16</v>
      </c>
      <c r="BI5" s="38">
        <v>17</v>
      </c>
      <c r="BJ5" s="38">
        <v>18</v>
      </c>
      <c r="BK5" s="38">
        <v>19</v>
      </c>
      <c r="BL5" s="38"/>
      <c r="BM5" s="38"/>
      <c r="BN5" s="38"/>
      <c r="BO5" s="38"/>
      <c r="BP5" s="38"/>
      <c r="BQ5" s="38"/>
      <c r="BR5" s="38"/>
      <c r="BS5" s="56"/>
      <c r="BT5" s="56"/>
      <c r="BU5" s="56"/>
      <c r="BV5" s="56"/>
      <c r="BW5" s="56"/>
      <c r="BX5" s="56"/>
      <c r="BY5" s="56"/>
      <c r="BZ5" s="56"/>
      <c r="CA5" s="56"/>
      <c r="CB5" s="56"/>
      <c r="CC5" s="56"/>
      <c r="CD5" s="56"/>
      <c r="CE5" s="56"/>
      <c r="CF5" s="56"/>
    </row>
    <row r="6" spans="1:84" x14ac:dyDescent="0.25">
      <c r="A6" s="112"/>
      <c r="B6" s="112"/>
      <c r="C6" s="112"/>
      <c r="D6" s="112"/>
      <c r="E6" s="112"/>
      <c r="F6" s="112"/>
      <c r="G6" s="112"/>
      <c r="H6" s="112"/>
      <c r="I6" s="112"/>
      <c r="AS6" s="38"/>
      <c r="AT6" s="38"/>
      <c r="AU6" s="38"/>
      <c r="AV6" s="38"/>
      <c r="AW6" s="38"/>
      <c r="AX6" s="38"/>
      <c r="AY6" s="38"/>
      <c r="AZ6" s="38"/>
      <c r="BA6" s="38"/>
      <c r="BB6" s="38"/>
      <c r="BC6" s="38"/>
      <c r="BD6" s="38"/>
      <c r="BE6" s="38"/>
      <c r="BF6" s="38"/>
      <c r="BG6" s="39"/>
      <c r="BH6" s="4"/>
      <c r="BI6" s="4"/>
      <c r="BJ6" s="4"/>
      <c r="BK6" s="4"/>
      <c r="BL6" s="4"/>
      <c r="BM6" s="4"/>
      <c r="BN6" s="4"/>
      <c r="BO6" s="4"/>
      <c r="BP6" s="4"/>
      <c r="BQ6" s="4"/>
      <c r="BR6" s="4"/>
      <c r="BS6" s="5"/>
      <c r="BT6" s="5"/>
      <c r="BU6" s="5"/>
      <c r="BV6" s="5"/>
      <c r="BW6" s="5"/>
      <c r="BX6" s="5"/>
      <c r="BY6" s="5"/>
      <c r="BZ6" s="5"/>
      <c r="CA6" s="5"/>
      <c r="CB6" s="5"/>
      <c r="CC6" s="5"/>
      <c r="CD6" s="5"/>
      <c r="CE6" s="5"/>
      <c r="CF6" s="5"/>
    </row>
    <row r="7" spans="1:84" x14ac:dyDescent="0.25">
      <c r="A7" s="112"/>
      <c r="B7" s="112"/>
      <c r="C7" s="112"/>
      <c r="D7" s="112"/>
      <c r="E7" s="112"/>
      <c r="F7" s="112"/>
      <c r="G7" s="112"/>
      <c r="H7" s="112"/>
      <c r="I7" s="112"/>
      <c r="AS7" s="44"/>
      <c r="AT7" s="45"/>
      <c r="AU7" s="45"/>
      <c r="AV7" s="45"/>
      <c r="AW7" s="45"/>
      <c r="AX7" s="45"/>
      <c r="AY7" s="45"/>
      <c r="AZ7" s="45"/>
      <c r="BA7" s="45"/>
      <c r="BB7" s="45"/>
      <c r="BC7" s="45"/>
      <c r="BD7" s="45"/>
      <c r="BE7" s="45"/>
      <c r="BF7" s="45"/>
      <c r="BG7" s="45"/>
      <c r="BH7" s="45"/>
      <c r="BI7" s="45"/>
      <c r="BJ7" s="45"/>
      <c r="BK7" s="38"/>
      <c r="BL7" s="38"/>
      <c r="BM7" s="38"/>
      <c r="BN7" s="38"/>
      <c r="BO7" s="38"/>
      <c r="BP7" s="38"/>
      <c r="BQ7" s="38"/>
      <c r="BR7" s="38"/>
      <c r="BS7" s="56"/>
      <c r="BT7" s="56"/>
      <c r="BU7" s="56"/>
      <c r="BV7" s="56"/>
      <c r="BW7" s="56"/>
      <c r="BX7" s="56"/>
      <c r="BY7" s="56"/>
      <c r="BZ7" s="56"/>
      <c r="CA7" s="56"/>
      <c r="CB7" s="56"/>
      <c r="CC7" s="56"/>
      <c r="CD7" s="56"/>
      <c r="CE7" s="56"/>
      <c r="CF7" s="56"/>
    </row>
    <row r="8" spans="1:84" x14ac:dyDescent="0.25">
      <c r="A8" s="1"/>
      <c r="B8" s="1"/>
      <c r="C8" s="1"/>
      <c r="D8" s="1"/>
      <c r="E8" s="1"/>
      <c r="F8" s="1"/>
      <c r="G8" s="1"/>
      <c r="H8" s="1"/>
    </row>
    <row r="9" spans="1:84" x14ac:dyDescent="0.25">
      <c r="A9" s="113" t="s">
        <v>1</v>
      </c>
      <c r="B9" s="113"/>
      <c r="C9" s="2" t="s">
        <v>2</v>
      </c>
      <c r="D9" s="2" t="s">
        <v>3</v>
      </c>
      <c r="E9" s="114" t="s">
        <v>4</v>
      </c>
      <c r="F9" s="114"/>
      <c r="G9" s="114"/>
      <c r="H9" s="114"/>
    </row>
    <row r="10" spans="1:84" x14ac:dyDescent="0.25">
      <c r="A10" s="28"/>
      <c r="B10" s="28"/>
      <c r="C10" s="102"/>
      <c r="D10" s="37" t="s">
        <v>62</v>
      </c>
      <c r="E10" s="116">
        <v>2016</v>
      </c>
      <c r="F10" s="116"/>
      <c r="G10" s="116"/>
      <c r="H10" s="117"/>
    </row>
    <row r="11" spans="1:84" ht="29.25" customHeight="1" x14ac:dyDescent="0.25">
      <c r="A11" s="113" t="s">
        <v>5</v>
      </c>
      <c r="B11" s="113"/>
      <c r="C11" s="118" t="s">
        <v>45</v>
      </c>
      <c r="D11" s="119"/>
      <c r="E11" s="119"/>
      <c r="F11" s="119"/>
      <c r="G11" s="119"/>
      <c r="H11" s="120"/>
      <c r="AD11" s="38">
        <v>1</v>
      </c>
      <c r="AE11" s="38">
        <v>2</v>
      </c>
      <c r="AF11" s="38">
        <v>3</v>
      </c>
      <c r="AG11" s="38">
        <v>4</v>
      </c>
      <c r="AH11" s="38">
        <v>5</v>
      </c>
      <c r="AI11" s="72">
        <v>6</v>
      </c>
      <c r="AJ11" s="38">
        <v>7</v>
      </c>
      <c r="AK11" s="38">
        <v>8</v>
      </c>
      <c r="AL11" s="38">
        <v>9</v>
      </c>
      <c r="AM11" s="38">
        <v>10</v>
      </c>
      <c r="AN11" s="38">
        <v>11</v>
      </c>
      <c r="AO11" s="38">
        <v>12</v>
      </c>
      <c r="AP11" s="72">
        <v>13</v>
      </c>
      <c r="AQ11" s="38">
        <v>14</v>
      </c>
      <c r="AR11" s="38">
        <v>15</v>
      </c>
      <c r="AS11" s="38">
        <v>16</v>
      </c>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row>
    <row r="12" spans="1:84" ht="18.75" x14ac:dyDescent="0.25">
      <c r="A12" s="113" t="s">
        <v>6</v>
      </c>
      <c r="B12" s="113"/>
      <c r="C12" s="121" t="s">
        <v>61</v>
      </c>
      <c r="D12" s="121"/>
      <c r="E12" s="121"/>
      <c r="F12" s="121"/>
      <c r="G12" s="121"/>
      <c r="H12" s="121"/>
      <c r="L12" s="70"/>
      <c r="M12" s="61"/>
      <c r="N12" s="61"/>
      <c r="O12" s="61"/>
      <c r="P12" s="61"/>
      <c r="Q12" s="61"/>
      <c r="AD12" s="38">
        <f>SUM(AD18:AD63)</f>
        <v>2</v>
      </c>
      <c r="AE12" s="38">
        <f t="shared" ref="AE12:AS12" si="0">SUM(AE18:AE63)</f>
        <v>1</v>
      </c>
      <c r="AF12" s="38">
        <f t="shared" si="0"/>
        <v>2</v>
      </c>
      <c r="AG12" s="38">
        <f t="shared" si="0"/>
        <v>1</v>
      </c>
      <c r="AH12" s="38">
        <f t="shared" si="0"/>
        <v>2</v>
      </c>
      <c r="AI12" s="72">
        <f t="shared" si="0"/>
        <v>1</v>
      </c>
      <c r="AJ12" s="38">
        <f t="shared" si="0"/>
        <v>2</v>
      </c>
      <c r="AK12" s="38">
        <f t="shared" si="0"/>
        <v>1</v>
      </c>
      <c r="AL12" s="38">
        <f t="shared" si="0"/>
        <v>2</v>
      </c>
      <c r="AM12" s="38">
        <f t="shared" si="0"/>
        <v>1</v>
      </c>
      <c r="AN12" s="38">
        <f t="shared" si="0"/>
        <v>2</v>
      </c>
      <c r="AO12" s="38">
        <f t="shared" si="0"/>
        <v>1</v>
      </c>
      <c r="AP12" s="72">
        <f t="shared" si="0"/>
        <v>2</v>
      </c>
      <c r="AQ12" s="72">
        <f t="shared" si="0"/>
        <v>1</v>
      </c>
      <c r="AR12" s="72">
        <f t="shared" si="0"/>
        <v>2</v>
      </c>
      <c r="AS12" s="72">
        <f t="shared" si="0"/>
        <v>1</v>
      </c>
      <c r="AT12" s="72"/>
      <c r="AU12" s="72"/>
      <c r="AV12" s="72"/>
      <c r="AW12" s="72"/>
      <c r="AX12" s="72"/>
      <c r="AY12" s="38"/>
      <c r="AZ12" s="38"/>
      <c r="BA12" s="38"/>
      <c r="BB12" s="38"/>
      <c r="BC12" s="38"/>
      <c r="BD12" s="38"/>
      <c r="BE12" s="38"/>
      <c r="BF12" s="38"/>
      <c r="BG12" s="38"/>
      <c r="BH12" s="38"/>
      <c r="BI12" s="38"/>
      <c r="BJ12" s="38"/>
      <c r="BK12" s="38"/>
      <c r="BL12" s="38"/>
      <c r="BM12" s="38"/>
      <c r="BN12" s="38"/>
      <c r="BO12" s="38"/>
      <c r="BP12" s="38"/>
      <c r="BQ12" s="38"/>
    </row>
    <row r="13" spans="1:84" x14ac:dyDescent="0.25">
      <c r="A13" s="122" t="s">
        <v>7</v>
      </c>
      <c r="B13" s="123"/>
      <c r="C13" s="124"/>
      <c r="D13" s="124"/>
      <c r="E13" s="124"/>
      <c r="F13" s="124"/>
      <c r="G13" s="124"/>
      <c r="H13" s="124"/>
      <c r="L13" s="24"/>
      <c r="M13" s="5"/>
      <c r="N13" s="5"/>
      <c r="O13" s="5"/>
      <c r="P13" s="5"/>
      <c r="Q13" s="5"/>
    </row>
    <row r="14" spans="1:84" ht="15.75" thickBot="1" x14ac:dyDescent="0.3">
      <c r="AD14" s="50"/>
      <c r="AE14" s="50"/>
      <c r="AF14" s="50"/>
      <c r="AG14" s="50"/>
      <c r="AH14" s="50"/>
      <c r="AI14" s="73"/>
      <c r="AJ14" s="50"/>
      <c r="AK14" s="50"/>
      <c r="AL14" s="50"/>
    </row>
    <row r="15" spans="1:84" ht="15.75" thickBot="1" x14ac:dyDescent="0.3">
      <c r="D15" s="115" t="s">
        <v>27</v>
      </c>
      <c r="E15" s="115"/>
      <c r="F15" s="92">
        <f>COUNTIF(F18:F63,"P")</f>
        <v>1</v>
      </c>
    </row>
    <row r="16" spans="1:84" ht="15.75" thickBot="1" x14ac:dyDescent="0.3"/>
    <row r="17" spans="1:72" ht="30.75" thickBot="1" x14ac:dyDescent="0.3">
      <c r="A17" s="3" t="s">
        <v>9</v>
      </c>
      <c r="B17" s="3" t="s">
        <v>10</v>
      </c>
      <c r="C17" s="3" t="s">
        <v>11</v>
      </c>
      <c r="D17" s="3" t="s">
        <v>12</v>
      </c>
      <c r="E17" s="57" t="s">
        <v>13</v>
      </c>
      <c r="F17" s="104" t="s">
        <v>52</v>
      </c>
      <c r="G17" s="74" t="s">
        <v>14</v>
      </c>
      <c r="H17" s="75" t="s">
        <v>15</v>
      </c>
      <c r="I17" s="75" t="s">
        <v>16</v>
      </c>
      <c r="J17" s="75" t="s">
        <v>17</v>
      </c>
      <c r="K17" s="75" t="s">
        <v>18</v>
      </c>
      <c r="L17" s="76" t="s">
        <v>19</v>
      </c>
      <c r="M17" s="75" t="s">
        <v>20</v>
      </c>
      <c r="N17" s="75" t="s">
        <v>21</v>
      </c>
      <c r="O17" s="75" t="s">
        <v>22</v>
      </c>
      <c r="P17" s="75" t="s">
        <v>23</v>
      </c>
      <c r="Q17" s="75" t="s">
        <v>24</v>
      </c>
      <c r="R17" s="75" t="s">
        <v>25</v>
      </c>
      <c r="S17" s="77" t="s">
        <v>26</v>
      </c>
      <c r="T17" s="77" t="s">
        <v>56</v>
      </c>
      <c r="U17" s="77" t="s">
        <v>57</v>
      </c>
      <c r="V17" s="77" t="s">
        <v>58</v>
      </c>
      <c r="W17" s="99" t="s">
        <v>46</v>
      </c>
      <c r="X17" s="64" t="s">
        <v>47</v>
      </c>
      <c r="Y17" s="65" t="s">
        <v>48</v>
      </c>
      <c r="Z17" s="23"/>
      <c r="AA17" s="23"/>
      <c r="AB17" s="23"/>
    </row>
    <row r="18" spans="1:72" ht="15.75" x14ac:dyDescent="0.25">
      <c r="A18" s="4">
        <v>1</v>
      </c>
      <c r="B18" s="107" t="s">
        <v>77</v>
      </c>
      <c r="C18" s="108" t="s">
        <v>77</v>
      </c>
      <c r="D18" s="109" t="s">
        <v>77</v>
      </c>
      <c r="E18" s="58"/>
      <c r="F18" s="103" t="s">
        <v>54</v>
      </c>
      <c r="G18" s="78">
        <v>2</v>
      </c>
      <c r="H18" s="79">
        <v>1</v>
      </c>
      <c r="I18" s="79">
        <v>2</v>
      </c>
      <c r="J18" s="79">
        <v>1</v>
      </c>
      <c r="K18" s="79">
        <v>2</v>
      </c>
      <c r="L18" s="80">
        <v>1</v>
      </c>
      <c r="M18" s="79">
        <v>2</v>
      </c>
      <c r="N18" s="79">
        <v>1</v>
      </c>
      <c r="O18" s="79">
        <v>2</v>
      </c>
      <c r="P18" s="79">
        <v>1</v>
      </c>
      <c r="Q18" s="79">
        <v>2</v>
      </c>
      <c r="R18" s="79">
        <v>1</v>
      </c>
      <c r="S18" s="79">
        <v>2</v>
      </c>
      <c r="T18" s="79">
        <v>1</v>
      </c>
      <c r="U18" s="79">
        <v>2</v>
      </c>
      <c r="V18" s="79">
        <v>1</v>
      </c>
      <c r="W18" s="100">
        <f>SUM(AD18:AY18)</f>
        <v>24</v>
      </c>
      <c r="X18" s="43">
        <f t="shared" ref="X18:X63" si="1">W18/B$71</f>
        <v>1</v>
      </c>
      <c r="Y18" s="62">
        <f>IF(W18&gt;=B$72,0.3125*W18-0.5,0.1389*W18+2)</f>
        <v>7</v>
      </c>
      <c r="Z18" s="5"/>
      <c r="AA18" s="5"/>
      <c r="AB18" s="5"/>
      <c r="AC18" s="22"/>
      <c r="AD18" s="21">
        <f t="shared" ref="AD18:AD63" si="2">G18</f>
        <v>2</v>
      </c>
      <c r="AE18" s="21">
        <f t="shared" ref="AE18:AE63" si="3">H18</f>
        <v>1</v>
      </c>
      <c r="AF18" s="21">
        <f t="shared" ref="AF18:AF63" si="4">I18</f>
        <v>2</v>
      </c>
      <c r="AG18" s="21">
        <f t="shared" ref="AG18:AG63" si="5">J18</f>
        <v>1</v>
      </c>
      <c r="AH18" s="21">
        <f t="shared" ref="AH18:AH63" si="6">K18</f>
        <v>2</v>
      </c>
      <c r="AI18" s="21">
        <f t="shared" ref="AI18:AI63" si="7">L18</f>
        <v>1</v>
      </c>
      <c r="AJ18" s="21">
        <f t="shared" ref="AJ18:AJ63" si="8">M18</f>
        <v>2</v>
      </c>
      <c r="AK18" s="21">
        <f t="shared" ref="AK18:AK63" si="9">N18</f>
        <v>1</v>
      </c>
      <c r="AL18" s="21">
        <f t="shared" ref="AL18:AL63" si="10">O18</f>
        <v>2</v>
      </c>
      <c r="AM18" s="21">
        <f t="shared" ref="AM18:AM63" si="11">P18</f>
        <v>1</v>
      </c>
      <c r="AN18" s="21">
        <f t="shared" ref="AN18:AN63" si="12">Q18</f>
        <v>2</v>
      </c>
      <c r="AO18" s="21">
        <f t="shared" ref="AO18:AO63" si="13">R18</f>
        <v>1</v>
      </c>
      <c r="AP18" s="21">
        <f t="shared" ref="AP18:AP63" si="14">S18</f>
        <v>2</v>
      </c>
      <c r="AQ18" s="21">
        <f t="shared" ref="AQ18:AQ63" si="15">T18</f>
        <v>1</v>
      </c>
      <c r="AR18" s="21">
        <f t="shared" ref="AR18:AR63" si="16">U18</f>
        <v>2</v>
      </c>
      <c r="AS18" s="21">
        <f t="shared" ref="AS18:AS63" si="17">V18</f>
        <v>1</v>
      </c>
      <c r="BG18" s="21"/>
      <c r="BH18" s="21"/>
      <c r="BI18" s="21"/>
      <c r="BJ18" s="21"/>
      <c r="BK18" s="21"/>
      <c r="BL18" s="21"/>
      <c r="BM18" s="21"/>
      <c r="BN18" s="21"/>
      <c r="BO18" s="21"/>
      <c r="BP18" s="21"/>
      <c r="BQ18" s="21"/>
      <c r="BS18" s="21"/>
      <c r="BT18" s="41"/>
    </row>
    <row r="19" spans="1:72" ht="15.75" x14ac:dyDescent="0.25">
      <c r="A19" s="4">
        <v>2</v>
      </c>
      <c r="B19" s="107" t="s">
        <v>78</v>
      </c>
      <c r="C19" s="108" t="s">
        <v>78</v>
      </c>
      <c r="D19" s="109" t="s">
        <v>78</v>
      </c>
      <c r="E19" s="58"/>
      <c r="F19" s="88"/>
      <c r="G19" s="81"/>
      <c r="H19" s="82"/>
      <c r="I19" s="82"/>
      <c r="J19" s="82"/>
      <c r="K19" s="82"/>
      <c r="L19" s="83"/>
      <c r="M19" s="82"/>
      <c r="N19" s="82"/>
      <c r="O19" s="82"/>
      <c r="P19" s="82"/>
      <c r="Q19" s="82"/>
      <c r="R19" s="82"/>
      <c r="S19" s="82"/>
      <c r="T19" s="82"/>
      <c r="U19" s="82"/>
      <c r="V19" s="82"/>
      <c r="W19" s="100">
        <f t="shared" ref="W19:W63" si="18">SUM(AD19:AY19)</f>
        <v>0</v>
      </c>
      <c r="X19" s="43">
        <f t="shared" si="1"/>
        <v>0</v>
      </c>
      <c r="Y19" s="62">
        <f t="shared" ref="Y19:Y63" si="19">IF(W19&gt;=B$72,0.3125*W19-0.5,0.1389*W19+2)</f>
        <v>2</v>
      </c>
      <c r="Z19" s="5"/>
      <c r="AA19" s="5"/>
      <c r="AB19" s="5"/>
      <c r="AD19" s="21">
        <f t="shared" si="2"/>
        <v>0</v>
      </c>
      <c r="AE19" s="21">
        <f t="shared" si="3"/>
        <v>0</v>
      </c>
      <c r="AF19" s="21">
        <f t="shared" si="4"/>
        <v>0</v>
      </c>
      <c r="AG19" s="21">
        <f t="shared" si="5"/>
        <v>0</v>
      </c>
      <c r="AH19" s="21">
        <f t="shared" si="6"/>
        <v>0</v>
      </c>
      <c r="AI19" s="21">
        <f t="shared" si="7"/>
        <v>0</v>
      </c>
      <c r="AJ19" s="21">
        <f t="shared" si="8"/>
        <v>0</v>
      </c>
      <c r="AK19" s="21">
        <f t="shared" si="9"/>
        <v>0</v>
      </c>
      <c r="AL19" s="21">
        <f t="shared" si="10"/>
        <v>0</v>
      </c>
      <c r="AM19" s="21">
        <f t="shared" si="11"/>
        <v>0</v>
      </c>
      <c r="AN19" s="21">
        <f t="shared" si="12"/>
        <v>0</v>
      </c>
      <c r="AO19" s="21">
        <f t="shared" si="13"/>
        <v>0</v>
      </c>
      <c r="AP19" s="21">
        <f t="shared" si="14"/>
        <v>0</v>
      </c>
      <c r="AQ19" s="21">
        <f t="shared" si="15"/>
        <v>0</v>
      </c>
      <c r="AR19" s="21">
        <f t="shared" si="16"/>
        <v>0</v>
      </c>
      <c r="AS19" s="21">
        <f t="shared" si="17"/>
        <v>0</v>
      </c>
      <c r="BG19" s="21"/>
      <c r="BH19" s="21"/>
      <c r="BI19" s="21"/>
      <c r="BJ19" s="21"/>
      <c r="BK19" s="21"/>
      <c r="BL19" s="21"/>
      <c r="BM19" s="21"/>
      <c r="BN19" s="21"/>
      <c r="BO19" s="21"/>
      <c r="BP19" s="21"/>
      <c r="BQ19" s="21"/>
      <c r="BS19" s="21"/>
      <c r="BT19" s="41"/>
    </row>
    <row r="20" spans="1:72" ht="15.75" x14ac:dyDescent="0.25">
      <c r="A20" s="4">
        <v>3</v>
      </c>
      <c r="B20" s="107" t="s">
        <v>79</v>
      </c>
      <c r="C20" s="108" t="s">
        <v>79</v>
      </c>
      <c r="D20" s="109" t="s">
        <v>79</v>
      </c>
      <c r="E20" s="58"/>
      <c r="F20" s="88"/>
      <c r="G20" s="81"/>
      <c r="H20" s="82"/>
      <c r="I20" s="82"/>
      <c r="J20" s="82"/>
      <c r="K20" s="82"/>
      <c r="L20" s="83"/>
      <c r="M20" s="82"/>
      <c r="N20" s="82"/>
      <c r="O20" s="82"/>
      <c r="P20" s="82"/>
      <c r="Q20" s="82"/>
      <c r="R20" s="82"/>
      <c r="S20" s="82"/>
      <c r="T20" s="82"/>
      <c r="U20" s="82"/>
      <c r="V20" s="82"/>
      <c r="W20" s="100">
        <f t="shared" si="18"/>
        <v>0</v>
      </c>
      <c r="X20" s="43">
        <f t="shared" si="1"/>
        <v>0</v>
      </c>
      <c r="Y20" s="62">
        <f t="shared" si="19"/>
        <v>2</v>
      </c>
      <c r="Z20" s="5"/>
      <c r="AA20" s="5"/>
      <c r="AB20" s="5"/>
      <c r="AD20" s="21">
        <f t="shared" si="2"/>
        <v>0</v>
      </c>
      <c r="AE20" s="21">
        <f t="shared" si="3"/>
        <v>0</v>
      </c>
      <c r="AF20" s="21">
        <f t="shared" si="4"/>
        <v>0</v>
      </c>
      <c r="AG20" s="21">
        <f t="shared" si="5"/>
        <v>0</v>
      </c>
      <c r="AH20" s="21">
        <f t="shared" si="6"/>
        <v>0</v>
      </c>
      <c r="AI20" s="21">
        <f t="shared" si="7"/>
        <v>0</v>
      </c>
      <c r="AJ20" s="21">
        <f t="shared" si="8"/>
        <v>0</v>
      </c>
      <c r="AK20" s="21">
        <f t="shared" si="9"/>
        <v>0</v>
      </c>
      <c r="AL20" s="21">
        <f t="shared" si="10"/>
        <v>0</v>
      </c>
      <c r="AM20" s="21">
        <f t="shared" si="11"/>
        <v>0</v>
      </c>
      <c r="AN20" s="21">
        <f t="shared" si="12"/>
        <v>0</v>
      </c>
      <c r="AO20" s="21">
        <f t="shared" si="13"/>
        <v>0</v>
      </c>
      <c r="AP20" s="21">
        <f t="shared" si="14"/>
        <v>0</v>
      </c>
      <c r="AQ20" s="21">
        <f t="shared" si="15"/>
        <v>0</v>
      </c>
      <c r="AR20" s="21">
        <f t="shared" si="16"/>
        <v>0</v>
      </c>
      <c r="AS20" s="21">
        <f t="shared" si="17"/>
        <v>0</v>
      </c>
      <c r="BG20" s="21"/>
      <c r="BH20" s="21"/>
      <c r="BI20" s="21"/>
      <c r="BJ20" s="21"/>
      <c r="BK20" s="21"/>
      <c r="BL20" s="21"/>
      <c r="BM20" s="21"/>
      <c r="BN20" s="21"/>
      <c r="BO20" s="21"/>
      <c r="BP20" s="21"/>
      <c r="BQ20" s="21"/>
      <c r="BS20" s="21"/>
      <c r="BT20" s="41"/>
    </row>
    <row r="21" spans="1:72" ht="15.75" x14ac:dyDescent="0.25">
      <c r="A21" s="4">
        <v>4</v>
      </c>
      <c r="B21" s="107" t="s">
        <v>80</v>
      </c>
      <c r="C21" s="108" t="s">
        <v>80</v>
      </c>
      <c r="D21" s="109" t="s">
        <v>80</v>
      </c>
      <c r="E21" s="58"/>
      <c r="F21" s="88"/>
      <c r="G21" s="81"/>
      <c r="H21" s="82"/>
      <c r="I21" s="82"/>
      <c r="J21" s="82"/>
      <c r="K21" s="82"/>
      <c r="L21" s="83"/>
      <c r="M21" s="82"/>
      <c r="N21" s="82"/>
      <c r="O21" s="82"/>
      <c r="P21" s="82"/>
      <c r="Q21" s="82"/>
      <c r="R21" s="82"/>
      <c r="S21" s="82"/>
      <c r="T21" s="82"/>
      <c r="U21" s="82"/>
      <c r="V21" s="82"/>
      <c r="W21" s="100">
        <f t="shared" si="18"/>
        <v>0</v>
      </c>
      <c r="X21" s="43">
        <f t="shared" si="1"/>
        <v>0</v>
      </c>
      <c r="Y21" s="62">
        <f t="shared" si="19"/>
        <v>2</v>
      </c>
      <c r="Z21" s="5"/>
      <c r="AA21" s="5"/>
      <c r="AB21" s="5"/>
      <c r="AD21" s="21">
        <f t="shared" si="2"/>
        <v>0</v>
      </c>
      <c r="AE21" s="21">
        <f t="shared" si="3"/>
        <v>0</v>
      </c>
      <c r="AF21" s="21">
        <f t="shared" si="4"/>
        <v>0</v>
      </c>
      <c r="AG21" s="21">
        <f t="shared" si="5"/>
        <v>0</v>
      </c>
      <c r="AH21" s="21">
        <f t="shared" si="6"/>
        <v>0</v>
      </c>
      <c r="AI21" s="21">
        <f t="shared" si="7"/>
        <v>0</v>
      </c>
      <c r="AJ21" s="21">
        <f t="shared" si="8"/>
        <v>0</v>
      </c>
      <c r="AK21" s="21">
        <f t="shared" si="9"/>
        <v>0</v>
      </c>
      <c r="AL21" s="21">
        <f t="shared" si="10"/>
        <v>0</v>
      </c>
      <c r="AM21" s="21">
        <f t="shared" si="11"/>
        <v>0</v>
      </c>
      <c r="AN21" s="21">
        <f t="shared" si="12"/>
        <v>0</v>
      </c>
      <c r="AO21" s="21">
        <f t="shared" si="13"/>
        <v>0</v>
      </c>
      <c r="AP21" s="21">
        <f t="shared" si="14"/>
        <v>0</v>
      </c>
      <c r="AQ21" s="21">
        <f t="shared" si="15"/>
        <v>0</v>
      </c>
      <c r="AR21" s="21">
        <f t="shared" si="16"/>
        <v>0</v>
      </c>
      <c r="AS21" s="21">
        <f t="shared" si="17"/>
        <v>0</v>
      </c>
      <c r="BG21" s="21"/>
      <c r="BH21" s="21"/>
      <c r="BI21" s="21"/>
      <c r="BJ21" s="21"/>
      <c r="BK21" s="21"/>
      <c r="BL21" s="21"/>
      <c r="BM21" s="21"/>
      <c r="BN21" s="21"/>
      <c r="BO21" s="21"/>
      <c r="BP21" s="21"/>
      <c r="BQ21" s="21"/>
      <c r="BS21" s="21"/>
      <c r="BT21" s="41"/>
    </row>
    <row r="22" spans="1:72" ht="15.75" x14ac:dyDescent="0.25">
      <c r="A22" s="4">
        <v>5</v>
      </c>
      <c r="B22" s="107" t="s">
        <v>81</v>
      </c>
      <c r="C22" s="108" t="s">
        <v>81</v>
      </c>
      <c r="D22" s="109" t="s">
        <v>81</v>
      </c>
      <c r="E22" s="58"/>
      <c r="F22" s="88"/>
      <c r="G22" s="81"/>
      <c r="H22" s="82"/>
      <c r="I22" s="82"/>
      <c r="J22" s="82"/>
      <c r="K22" s="82"/>
      <c r="L22" s="83"/>
      <c r="M22" s="82"/>
      <c r="N22" s="82"/>
      <c r="O22" s="82"/>
      <c r="P22" s="82"/>
      <c r="Q22" s="82"/>
      <c r="R22" s="82"/>
      <c r="S22" s="82"/>
      <c r="T22" s="82"/>
      <c r="U22" s="82"/>
      <c r="V22" s="82"/>
      <c r="W22" s="100">
        <f t="shared" si="18"/>
        <v>0</v>
      </c>
      <c r="X22" s="43">
        <f t="shared" si="1"/>
        <v>0</v>
      </c>
      <c r="Y22" s="62">
        <f t="shared" si="19"/>
        <v>2</v>
      </c>
      <c r="Z22" s="5"/>
      <c r="AA22" s="5"/>
      <c r="AB22" s="5"/>
      <c r="AD22" s="21">
        <f t="shared" si="2"/>
        <v>0</v>
      </c>
      <c r="AE22" s="21">
        <f t="shared" si="3"/>
        <v>0</v>
      </c>
      <c r="AF22" s="21">
        <f t="shared" si="4"/>
        <v>0</v>
      </c>
      <c r="AG22" s="21">
        <f t="shared" si="5"/>
        <v>0</v>
      </c>
      <c r="AH22" s="21">
        <f t="shared" si="6"/>
        <v>0</v>
      </c>
      <c r="AI22" s="21">
        <f t="shared" si="7"/>
        <v>0</v>
      </c>
      <c r="AJ22" s="21">
        <f t="shared" si="8"/>
        <v>0</v>
      </c>
      <c r="AK22" s="21">
        <f t="shared" si="9"/>
        <v>0</v>
      </c>
      <c r="AL22" s="21">
        <f t="shared" si="10"/>
        <v>0</v>
      </c>
      <c r="AM22" s="21">
        <f t="shared" si="11"/>
        <v>0</v>
      </c>
      <c r="AN22" s="21">
        <f t="shared" si="12"/>
        <v>0</v>
      </c>
      <c r="AO22" s="21">
        <f t="shared" si="13"/>
        <v>0</v>
      </c>
      <c r="AP22" s="21">
        <f t="shared" si="14"/>
        <v>0</v>
      </c>
      <c r="AQ22" s="21">
        <f t="shared" si="15"/>
        <v>0</v>
      </c>
      <c r="AR22" s="21">
        <f t="shared" si="16"/>
        <v>0</v>
      </c>
      <c r="AS22" s="21">
        <f t="shared" si="17"/>
        <v>0</v>
      </c>
      <c r="BG22" s="21"/>
      <c r="BH22" s="21"/>
      <c r="BI22" s="21"/>
      <c r="BJ22" s="21"/>
      <c r="BK22" s="21"/>
      <c r="BL22" s="21"/>
      <c r="BM22" s="21"/>
      <c r="BN22" s="21"/>
      <c r="BO22" s="21"/>
      <c r="BP22" s="21"/>
      <c r="BQ22" s="21"/>
      <c r="BS22" s="21"/>
      <c r="BT22" s="41"/>
    </row>
    <row r="23" spans="1:72" ht="15.75" x14ac:dyDescent="0.25">
      <c r="A23" s="4">
        <v>6</v>
      </c>
      <c r="B23" s="107" t="s">
        <v>82</v>
      </c>
      <c r="C23" s="108" t="s">
        <v>82</v>
      </c>
      <c r="D23" s="109" t="s">
        <v>82</v>
      </c>
      <c r="E23" s="58"/>
      <c r="F23" s="88"/>
      <c r="G23" s="81"/>
      <c r="H23" s="82"/>
      <c r="I23" s="82"/>
      <c r="J23" s="82"/>
      <c r="K23" s="82"/>
      <c r="L23" s="83"/>
      <c r="M23" s="82"/>
      <c r="N23" s="82"/>
      <c r="O23" s="82"/>
      <c r="P23" s="82"/>
      <c r="Q23" s="82"/>
      <c r="R23" s="82"/>
      <c r="S23" s="82"/>
      <c r="T23" s="82"/>
      <c r="U23" s="82"/>
      <c r="V23" s="82"/>
      <c r="W23" s="100">
        <f t="shared" si="18"/>
        <v>0</v>
      </c>
      <c r="X23" s="43">
        <f t="shared" si="1"/>
        <v>0</v>
      </c>
      <c r="Y23" s="62">
        <f t="shared" si="19"/>
        <v>2</v>
      </c>
      <c r="Z23" s="5"/>
      <c r="AA23" s="5"/>
      <c r="AB23" s="5"/>
      <c r="AD23" s="21">
        <f t="shared" si="2"/>
        <v>0</v>
      </c>
      <c r="AE23" s="21">
        <f t="shared" si="3"/>
        <v>0</v>
      </c>
      <c r="AF23" s="21">
        <f t="shared" si="4"/>
        <v>0</v>
      </c>
      <c r="AG23" s="21">
        <f t="shared" si="5"/>
        <v>0</v>
      </c>
      <c r="AH23" s="21">
        <f t="shared" si="6"/>
        <v>0</v>
      </c>
      <c r="AI23" s="21">
        <f t="shared" si="7"/>
        <v>0</v>
      </c>
      <c r="AJ23" s="21">
        <f t="shared" si="8"/>
        <v>0</v>
      </c>
      <c r="AK23" s="21">
        <f t="shared" si="9"/>
        <v>0</v>
      </c>
      <c r="AL23" s="21">
        <f t="shared" si="10"/>
        <v>0</v>
      </c>
      <c r="AM23" s="21">
        <f t="shared" si="11"/>
        <v>0</v>
      </c>
      <c r="AN23" s="21">
        <f t="shared" si="12"/>
        <v>0</v>
      </c>
      <c r="AO23" s="21">
        <f t="shared" si="13"/>
        <v>0</v>
      </c>
      <c r="AP23" s="21">
        <f t="shared" si="14"/>
        <v>0</v>
      </c>
      <c r="AQ23" s="21">
        <f t="shared" si="15"/>
        <v>0</v>
      </c>
      <c r="AR23" s="21">
        <f t="shared" si="16"/>
        <v>0</v>
      </c>
      <c r="AS23" s="21">
        <f t="shared" si="17"/>
        <v>0</v>
      </c>
      <c r="BG23" s="21"/>
      <c r="BH23" s="21"/>
      <c r="BI23" s="21"/>
      <c r="BJ23" s="21"/>
      <c r="BK23" s="21"/>
      <c r="BL23" s="21"/>
      <c r="BM23" s="21"/>
      <c r="BN23" s="21"/>
      <c r="BO23" s="21"/>
      <c r="BP23" s="21"/>
      <c r="BQ23" s="21"/>
      <c r="BS23" s="21"/>
      <c r="BT23" s="41"/>
    </row>
    <row r="24" spans="1:72" ht="15.75" x14ac:dyDescent="0.25">
      <c r="A24" s="4">
        <v>7</v>
      </c>
      <c r="B24" s="107" t="s">
        <v>83</v>
      </c>
      <c r="C24" s="108" t="s">
        <v>83</v>
      </c>
      <c r="D24" s="109" t="s">
        <v>83</v>
      </c>
      <c r="E24" s="58"/>
      <c r="F24" s="88"/>
      <c r="G24" s="81"/>
      <c r="H24" s="82"/>
      <c r="I24" s="82"/>
      <c r="J24" s="82"/>
      <c r="K24" s="82"/>
      <c r="L24" s="83"/>
      <c r="M24" s="82"/>
      <c r="N24" s="82"/>
      <c r="O24" s="82"/>
      <c r="P24" s="82"/>
      <c r="Q24" s="82"/>
      <c r="R24" s="82"/>
      <c r="S24" s="82"/>
      <c r="T24" s="82"/>
      <c r="U24" s="82"/>
      <c r="V24" s="82"/>
      <c r="W24" s="100">
        <f t="shared" si="18"/>
        <v>0</v>
      </c>
      <c r="X24" s="43">
        <f t="shared" si="1"/>
        <v>0</v>
      </c>
      <c r="Y24" s="62">
        <f t="shared" si="19"/>
        <v>2</v>
      </c>
      <c r="Z24" s="5"/>
      <c r="AA24" s="5"/>
      <c r="AB24" s="5"/>
      <c r="AD24" s="21">
        <f t="shared" si="2"/>
        <v>0</v>
      </c>
      <c r="AE24" s="21">
        <f t="shared" si="3"/>
        <v>0</v>
      </c>
      <c r="AF24" s="21">
        <f t="shared" si="4"/>
        <v>0</v>
      </c>
      <c r="AG24" s="21">
        <f t="shared" si="5"/>
        <v>0</v>
      </c>
      <c r="AH24" s="21">
        <f t="shared" si="6"/>
        <v>0</v>
      </c>
      <c r="AI24" s="21">
        <f t="shared" si="7"/>
        <v>0</v>
      </c>
      <c r="AJ24" s="21">
        <f t="shared" si="8"/>
        <v>0</v>
      </c>
      <c r="AK24" s="21">
        <f t="shared" si="9"/>
        <v>0</v>
      </c>
      <c r="AL24" s="21">
        <f t="shared" si="10"/>
        <v>0</v>
      </c>
      <c r="AM24" s="21">
        <f t="shared" si="11"/>
        <v>0</v>
      </c>
      <c r="AN24" s="21">
        <f t="shared" si="12"/>
        <v>0</v>
      </c>
      <c r="AO24" s="21">
        <f t="shared" si="13"/>
        <v>0</v>
      </c>
      <c r="AP24" s="21">
        <f t="shared" si="14"/>
        <v>0</v>
      </c>
      <c r="AQ24" s="21">
        <f t="shared" si="15"/>
        <v>0</v>
      </c>
      <c r="AR24" s="21">
        <f t="shared" si="16"/>
        <v>0</v>
      </c>
      <c r="AS24" s="21">
        <f t="shared" si="17"/>
        <v>0</v>
      </c>
      <c r="BG24" s="21"/>
      <c r="BH24" s="21"/>
      <c r="BI24" s="21"/>
      <c r="BJ24" s="21"/>
      <c r="BK24" s="21"/>
      <c r="BL24" s="21"/>
      <c r="BM24" s="21"/>
      <c r="BN24" s="21"/>
      <c r="BO24" s="21"/>
      <c r="BP24" s="21"/>
      <c r="BQ24" s="21"/>
      <c r="BS24" s="21"/>
      <c r="BT24" s="41"/>
    </row>
    <row r="25" spans="1:72" ht="15.75" x14ac:dyDescent="0.25">
      <c r="A25" s="4">
        <v>8</v>
      </c>
      <c r="B25" s="107" t="s">
        <v>84</v>
      </c>
      <c r="C25" s="108" t="s">
        <v>84</v>
      </c>
      <c r="D25" s="109" t="s">
        <v>84</v>
      </c>
      <c r="E25" s="58"/>
      <c r="F25" s="88"/>
      <c r="G25" s="81"/>
      <c r="H25" s="82"/>
      <c r="I25" s="82"/>
      <c r="J25" s="82"/>
      <c r="K25" s="82"/>
      <c r="L25" s="83"/>
      <c r="M25" s="82"/>
      <c r="N25" s="82"/>
      <c r="O25" s="82"/>
      <c r="P25" s="82"/>
      <c r="Q25" s="82"/>
      <c r="R25" s="82"/>
      <c r="S25" s="82"/>
      <c r="T25" s="82"/>
      <c r="U25" s="82"/>
      <c r="V25" s="82"/>
      <c r="W25" s="100">
        <f t="shared" si="18"/>
        <v>0</v>
      </c>
      <c r="X25" s="43">
        <f t="shared" si="1"/>
        <v>0</v>
      </c>
      <c r="Y25" s="62">
        <f t="shared" si="19"/>
        <v>2</v>
      </c>
      <c r="Z25" s="5"/>
      <c r="AA25" s="5"/>
      <c r="AB25" s="5"/>
      <c r="AD25" s="21">
        <f t="shared" si="2"/>
        <v>0</v>
      </c>
      <c r="AE25" s="21">
        <f t="shared" si="3"/>
        <v>0</v>
      </c>
      <c r="AF25" s="21">
        <f t="shared" si="4"/>
        <v>0</v>
      </c>
      <c r="AG25" s="21">
        <f t="shared" si="5"/>
        <v>0</v>
      </c>
      <c r="AH25" s="21">
        <f t="shared" si="6"/>
        <v>0</v>
      </c>
      <c r="AI25" s="21">
        <f t="shared" si="7"/>
        <v>0</v>
      </c>
      <c r="AJ25" s="21">
        <f t="shared" si="8"/>
        <v>0</v>
      </c>
      <c r="AK25" s="21">
        <f t="shared" si="9"/>
        <v>0</v>
      </c>
      <c r="AL25" s="21">
        <f t="shared" si="10"/>
        <v>0</v>
      </c>
      <c r="AM25" s="21">
        <f t="shared" si="11"/>
        <v>0</v>
      </c>
      <c r="AN25" s="21">
        <f t="shared" si="12"/>
        <v>0</v>
      </c>
      <c r="AO25" s="21">
        <f t="shared" si="13"/>
        <v>0</v>
      </c>
      <c r="AP25" s="21">
        <f t="shared" si="14"/>
        <v>0</v>
      </c>
      <c r="AQ25" s="21">
        <f t="shared" si="15"/>
        <v>0</v>
      </c>
      <c r="AR25" s="21">
        <f t="shared" si="16"/>
        <v>0</v>
      </c>
      <c r="AS25" s="21">
        <f t="shared" si="17"/>
        <v>0</v>
      </c>
      <c r="BG25" s="21"/>
      <c r="BH25" s="21"/>
      <c r="BI25" s="21"/>
      <c r="BJ25" s="21"/>
      <c r="BK25" s="21"/>
      <c r="BL25" s="21"/>
      <c r="BM25" s="21"/>
      <c r="BN25" s="21"/>
      <c r="BO25" s="21"/>
      <c r="BP25" s="21"/>
      <c r="BQ25" s="21"/>
      <c r="BS25" s="21"/>
      <c r="BT25" s="41"/>
    </row>
    <row r="26" spans="1:72" ht="15.75" x14ac:dyDescent="0.25">
      <c r="A26" s="4">
        <v>9</v>
      </c>
      <c r="B26" s="107" t="s">
        <v>85</v>
      </c>
      <c r="C26" s="108" t="s">
        <v>85</v>
      </c>
      <c r="D26" s="109" t="s">
        <v>85</v>
      </c>
      <c r="E26" s="58"/>
      <c r="F26" s="89"/>
      <c r="G26" s="81"/>
      <c r="H26" s="82"/>
      <c r="I26" s="82"/>
      <c r="J26" s="82"/>
      <c r="K26" s="82"/>
      <c r="L26" s="83"/>
      <c r="M26" s="82"/>
      <c r="N26" s="82"/>
      <c r="O26" s="82"/>
      <c r="P26" s="82"/>
      <c r="Q26" s="82"/>
      <c r="R26" s="82"/>
      <c r="S26" s="82"/>
      <c r="T26" s="82"/>
      <c r="U26" s="82"/>
      <c r="V26" s="82"/>
      <c r="W26" s="100">
        <f t="shared" si="18"/>
        <v>0</v>
      </c>
      <c r="X26" s="43">
        <f t="shared" si="1"/>
        <v>0</v>
      </c>
      <c r="Y26" s="62">
        <f t="shared" si="19"/>
        <v>2</v>
      </c>
      <c r="Z26" s="5"/>
      <c r="AA26" s="5"/>
      <c r="AB26" s="5"/>
      <c r="AD26" s="21">
        <f t="shared" si="2"/>
        <v>0</v>
      </c>
      <c r="AE26" s="21">
        <f t="shared" si="3"/>
        <v>0</v>
      </c>
      <c r="AF26" s="21">
        <f t="shared" si="4"/>
        <v>0</v>
      </c>
      <c r="AG26" s="21">
        <f t="shared" si="5"/>
        <v>0</v>
      </c>
      <c r="AH26" s="21">
        <f t="shared" si="6"/>
        <v>0</v>
      </c>
      <c r="AI26" s="21">
        <f t="shared" si="7"/>
        <v>0</v>
      </c>
      <c r="AJ26" s="21">
        <f t="shared" si="8"/>
        <v>0</v>
      </c>
      <c r="AK26" s="21">
        <f t="shared" si="9"/>
        <v>0</v>
      </c>
      <c r="AL26" s="21">
        <f t="shared" si="10"/>
        <v>0</v>
      </c>
      <c r="AM26" s="21">
        <f t="shared" si="11"/>
        <v>0</v>
      </c>
      <c r="AN26" s="21">
        <f t="shared" si="12"/>
        <v>0</v>
      </c>
      <c r="AO26" s="21">
        <f t="shared" si="13"/>
        <v>0</v>
      </c>
      <c r="AP26" s="21">
        <f t="shared" si="14"/>
        <v>0</v>
      </c>
      <c r="AQ26" s="21">
        <f t="shared" si="15"/>
        <v>0</v>
      </c>
      <c r="AR26" s="21">
        <f t="shared" si="16"/>
        <v>0</v>
      </c>
      <c r="AS26" s="21">
        <f t="shared" si="17"/>
        <v>0</v>
      </c>
      <c r="BG26" s="21"/>
      <c r="BH26" s="21"/>
      <c r="BI26" s="21"/>
      <c r="BJ26" s="21"/>
      <c r="BK26" s="21"/>
      <c r="BL26" s="21"/>
      <c r="BM26" s="21"/>
      <c r="BN26" s="21"/>
      <c r="BO26" s="21"/>
      <c r="BP26" s="21"/>
      <c r="BQ26" s="21"/>
      <c r="BS26" s="21"/>
      <c r="BT26" s="41"/>
    </row>
    <row r="27" spans="1:72" ht="15.75" x14ac:dyDescent="0.25">
      <c r="A27" s="4">
        <v>10</v>
      </c>
      <c r="B27" s="107" t="s">
        <v>86</v>
      </c>
      <c r="C27" s="108" t="s">
        <v>86</v>
      </c>
      <c r="D27" s="109" t="s">
        <v>86</v>
      </c>
      <c r="E27" s="58"/>
      <c r="F27" s="88"/>
      <c r="G27" s="81"/>
      <c r="H27" s="82"/>
      <c r="I27" s="82"/>
      <c r="J27" s="82"/>
      <c r="K27" s="82"/>
      <c r="L27" s="83"/>
      <c r="M27" s="82"/>
      <c r="N27" s="82"/>
      <c r="O27" s="82"/>
      <c r="P27" s="82"/>
      <c r="Q27" s="82"/>
      <c r="R27" s="82"/>
      <c r="S27" s="82"/>
      <c r="T27" s="82"/>
      <c r="U27" s="82"/>
      <c r="V27" s="82"/>
      <c r="W27" s="100">
        <f t="shared" si="18"/>
        <v>0</v>
      </c>
      <c r="X27" s="43">
        <f t="shared" si="1"/>
        <v>0</v>
      </c>
      <c r="Y27" s="62">
        <f t="shared" si="19"/>
        <v>2</v>
      </c>
      <c r="Z27" s="5"/>
      <c r="AA27" s="5"/>
      <c r="AB27" s="5"/>
      <c r="AD27" s="21">
        <f t="shared" si="2"/>
        <v>0</v>
      </c>
      <c r="AE27" s="21">
        <f t="shared" si="3"/>
        <v>0</v>
      </c>
      <c r="AF27" s="21">
        <f t="shared" si="4"/>
        <v>0</v>
      </c>
      <c r="AG27" s="21">
        <f t="shared" si="5"/>
        <v>0</v>
      </c>
      <c r="AH27" s="21">
        <f t="shared" si="6"/>
        <v>0</v>
      </c>
      <c r="AI27" s="21">
        <f t="shared" si="7"/>
        <v>0</v>
      </c>
      <c r="AJ27" s="21">
        <f t="shared" si="8"/>
        <v>0</v>
      </c>
      <c r="AK27" s="21">
        <f t="shared" si="9"/>
        <v>0</v>
      </c>
      <c r="AL27" s="21">
        <f t="shared" si="10"/>
        <v>0</v>
      </c>
      <c r="AM27" s="21">
        <f t="shared" si="11"/>
        <v>0</v>
      </c>
      <c r="AN27" s="21">
        <f t="shared" si="12"/>
        <v>0</v>
      </c>
      <c r="AO27" s="21">
        <f t="shared" si="13"/>
        <v>0</v>
      </c>
      <c r="AP27" s="21">
        <f t="shared" si="14"/>
        <v>0</v>
      </c>
      <c r="AQ27" s="21">
        <f t="shared" si="15"/>
        <v>0</v>
      </c>
      <c r="AR27" s="21">
        <f t="shared" si="16"/>
        <v>0</v>
      </c>
      <c r="AS27" s="21">
        <f t="shared" si="17"/>
        <v>0</v>
      </c>
      <c r="BG27" s="21"/>
      <c r="BH27" s="21"/>
      <c r="BI27" s="21"/>
      <c r="BJ27" s="21"/>
      <c r="BK27" s="21"/>
      <c r="BL27" s="21"/>
      <c r="BM27" s="21"/>
      <c r="BN27" s="21"/>
      <c r="BO27" s="21"/>
      <c r="BP27" s="21"/>
      <c r="BQ27" s="21"/>
      <c r="BS27" s="21"/>
      <c r="BT27" s="41"/>
    </row>
    <row r="28" spans="1:72" ht="15.75" x14ac:dyDescent="0.25">
      <c r="A28" s="4">
        <v>11</v>
      </c>
      <c r="B28" s="107" t="s">
        <v>87</v>
      </c>
      <c r="C28" s="108" t="s">
        <v>87</v>
      </c>
      <c r="D28" s="109" t="s">
        <v>87</v>
      </c>
      <c r="E28" s="58"/>
      <c r="F28" s="88"/>
      <c r="G28" s="81"/>
      <c r="H28" s="82"/>
      <c r="I28" s="82"/>
      <c r="J28" s="82"/>
      <c r="K28" s="82"/>
      <c r="L28" s="83"/>
      <c r="M28" s="82"/>
      <c r="N28" s="82"/>
      <c r="O28" s="82"/>
      <c r="P28" s="82"/>
      <c r="Q28" s="82"/>
      <c r="R28" s="82"/>
      <c r="S28" s="82"/>
      <c r="T28" s="82"/>
      <c r="U28" s="82"/>
      <c r="V28" s="82"/>
      <c r="W28" s="100">
        <f t="shared" si="18"/>
        <v>0</v>
      </c>
      <c r="X28" s="43">
        <f t="shared" si="1"/>
        <v>0</v>
      </c>
      <c r="Y28" s="62">
        <f t="shared" si="19"/>
        <v>2</v>
      </c>
      <c r="Z28" s="5"/>
      <c r="AA28" s="5"/>
      <c r="AB28" s="5"/>
      <c r="AD28" s="21">
        <f t="shared" si="2"/>
        <v>0</v>
      </c>
      <c r="AE28" s="21">
        <f t="shared" si="3"/>
        <v>0</v>
      </c>
      <c r="AF28" s="21">
        <f t="shared" si="4"/>
        <v>0</v>
      </c>
      <c r="AG28" s="21">
        <f t="shared" si="5"/>
        <v>0</v>
      </c>
      <c r="AH28" s="21">
        <f t="shared" si="6"/>
        <v>0</v>
      </c>
      <c r="AI28" s="21">
        <f t="shared" si="7"/>
        <v>0</v>
      </c>
      <c r="AJ28" s="21">
        <f t="shared" si="8"/>
        <v>0</v>
      </c>
      <c r="AK28" s="21">
        <f t="shared" si="9"/>
        <v>0</v>
      </c>
      <c r="AL28" s="21">
        <f t="shared" si="10"/>
        <v>0</v>
      </c>
      <c r="AM28" s="21">
        <f t="shared" si="11"/>
        <v>0</v>
      </c>
      <c r="AN28" s="21">
        <f t="shared" si="12"/>
        <v>0</v>
      </c>
      <c r="AO28" s="21">
        <f t="shared" si="13"/>
        <v>0</v>
      </c>
      <c r="AP28" s="21">
        <f t="shared" si="14"/>
        <v>0</v>
      </c>
      <c r="AQ28" s="21">
        <f t="shared" si="15"/>
        <v>0</v>
      </c>
      <c r="AR28" s="21">
        <f t="shared" si="16"/>
        <v>0</v>
      </c>
      <c r="AS28" s="21">
        <f t="shared" si="17"/>
        <v>0</v>
      </c>
      <c r="BG28" s="21"/>
      <c r="BH28" s="21"/>
      <c r="BI28" s="21"/>
      <c r="BJ28" s="21"/>
      <c r="BK28" s="21"/>
      <c r="BL28" s="21"/>
      <c r="BM28" s="21"/>
      <c r="BN28" s="21"/>
      <c r="BO28" s="21"/>
      <c r="BP28" s="21"/>
      <c r="BQ28" s="21"/>
      <c r="BS28" s="21"/>
      <c r="BT28" s="41"/>
    </row>
    <row r="29" spans="1:72" ht="15.75" x14ac:dyDescent="0.25">
      <c r="A29" s="4">
        <v>12</v>
      </c>
      <c r="B29" s="107" t="s">
        <v>88</v>
      </c>
      <c r="C29" s="108" t="s">
        <v>88</v>
      </c>
      <c r="D29" s="109" t="s">
        <v>88</v>
      </c>
      <c r="E29" s="58"/>
      <c r="F29" s="88"/>
      <c r="G29" s="81"/>
      <c r="H29" s="82"/>
      <c r="I29" s="82"/>
      <c r="J29" s="82"/>
      <c r="K29" s="82"/>
      <c r="L29" s="83"/>
      <c r="M29" s="82"/>
      <c r="N29" s="82"/>
      <c r="O29" s="82"/>
      <c r="P29" s="82"/>
      <c r="Q29" s="82"/>
      <c r="R29" s="82"/>
      <c r="S29" s="82"/>
      <c r="T29" s="82"/>
      <c r="U29" s="82"/>
      <c r="V29" s="82"/>
      <c r="W29" s="100">
        <f t="shared" si="18"/>
        <v>0</v>
      </c>
      <c r="X29" s="43">
        <f t="shared" si="1"/>
        <v>0</v>
      </c>
      <c r="Y29" s="62">
        <f t="shared" si="19"/>
        <v>2</v>
      </c>
      <c r="Z29" s="5"/>
      <c r="AA29" s="5"/>
      <c r="AB29" s="5"/>
      <c r="AD29" s="21">
        <f t="shared" si="2"/>
        <v>0</v>
      </c>
      <c r="AE29" s="21">
        <f t="shared" si="3"/>
        <v>0</v>
      </c>
      <c r="AF29" s="21">
        <f t="shared" si="4"/>
        <v>0</v>
      </c>
      <c r="AG29" s="21">
        <f t="shared" si="5"/>
        <v>0</v>
      </c>
      <c r="AH29" s="21">
        <f t="shared" si="6"/>
        <v>0</v>
      </c>
      <c r="AI29" s="21">
        <f t="shared" si="7"/>
        <v>0</v>
      </c>
      <c r="AJ29" s="21">
        <f t="shared" si="8"/>
        <v>0</v>
      </c>
      <c r="AK29" s="21">
        <f t="shared" si="9"/>
        <v>0</v>
      </c>
      <c r="AL29" s="21">
        <f t="shared" si="10"/>
        <v>0</v>
      </c>
      <c r="AM29" s="21">
        <f t="shared" si="11"/>
        <v>0</v>
      </c>
      <c r="AN29" s="21">
        <f t="shared" si="12"/>
        <v>0</v>
      </c>
      <c r="AO29" s="21">
        <f t="shared" si="13"/>
        <v>0</v>
      </c>
      <c r="AP29" s="21">
        <f t="shared" si="14"/>
        <v>0</v>
      </c>
      <c r="AQ29" s="21">
        <f t="shared" si="15"/>
        <v>0</v>
      </c>
      <c r="AR29" s="21">
        <f t="shared" si="16"/>
        <v>0</v>
      </c>
      <c r="AS29" s="21">
        <f t="shared" si="17"/>
        <v>0</v>
      </c>
      <c r="BG29" s="21"/>
      <c r="BH29" s="21"/>
      <c r="BI29" s="21"/>
      <c r="BJ29" s="21"/>
      <c r="BK29" s="21"/>
      <c r="BL29" s="21"/>
      <c r="BM29" s="21"/>
      <c r="BN29" s="21"/>
      <c r="BO29" s="21"/>
      <c r="BP29" s="21"/>
      <c r="BQ29" s="21"/>
      <c r="BS29" s="21"/>
      <c r="BT29" s="41"/>
    </row>
    <row r="30" spans="1:72" ht="15.75" x14ac:dyDescent="0.25">
      <c r="A30" s="4">
        <v>13</v>
      </c>
      <c r="B30" s="107" t="s">
        <v>89</v>
      </c>
      <c r="C30" s="108" t="s">
        <v>89</v>
      </c>
      <c r="D30" s="109" t="s">
        <v>89</v>
      </c>
      <c r="E30" s="58"/>
      <c r="F30" s="88"/>
      <c r="G30" s="81"/>
      <c r="H30" s="82"/>
      <c r="I30" s="82"/>
      <c r="J30" s="82"/>
      <c r="K30" s="82"/>
      <c r="L30" s="83"/>
      <c r="M30" s="82"/>
      <c r="N30" s="82"/>
      <c r="O30" s="82"/>
      <c r="P30" s="82"/>
      <c r="Q30" s="82"/>
      <c r="R30" s="82"/>
      <c r="S30" s="82"/>
      <c r="T30" s="82"/>
      <c r="U30" s="82"/>
      <c r="V30" s="82"/>
      <c r="W30" s="100">
        <f t="shared" si="18"/>
        <v>0</v>
      </c>
      <c r="X30" s="43">
        <f t="shared" si="1"/>
        <v>0</v>
      </c>
      <c r="Y30" s="62">
        <f t="shared" si="19"/>
        <v>2</v>
      </c>
      <c r="Z30" s="5"/>
      <c r="AA30" s="5"/>
      <c r="AB30" s="5"/>
      <c r="AD30" s="21">
        <f t="shared" si="2"/>
        <v>0</v>
      </c>
      <c r="AE30" s="21">
        <f t="shared" si="3"/>
        <v>0</v>
      </c>
      <c r="AF30" s="21">
        <f t="shared" si="4"/>
        <v>0</v>
      </c>
      <c r="AG30" s="21">
        <f t="shared" si="5"/>
        <v>0</v>
      </c>
      <c r="AH30" s="21">
        <f t="shared" si="6"/>
        <v>0</v>
      </c>
      <c r="AI30" s="21">
        <f t="shared" si="7"/>
        <v>0</v>
      </c>
      <c r="AJ30" s="21">
        <f t="shared" si="8"/>
        <v>0</v>
      </c>
      <c r="AK30" s="21">
        <f t="shared" si="9"/>
        <v>0</v>
      </c>
      <c r="AL30" s="21">
        <f t="shared" si="10"/>
        <v>0</v>
      </c>
      <c r="AM30" s="21">
        <f t="shared" si="11"/>
        <v>0</v>
      </c>
      <c r="AN30" s="21">
        <f t="shared" si="12"/>
        <v>0</v>
      </c>
      <c r="AO30" s="21">
        <f t="shared" si="13"/>
        <v>0</v>
      </c>
      <c r="AP30" s="21">
        <f t="shared" si="14"/>
        <v>0</v>
      </c>
      <c r="AQ30" s="21">
        <f t="shared" si="15"/>
        <v>0</v>
      </c>
      <c r="AR30" s="21">
        <f t="shared" si="16"/>
        <v>0</v>
      </c>
      <c r="AS30" s="21">
        <f t="shared" si="17"/>
        <v>0</v>
      </c>
      <c r="BG30" s="21"/>
      <c r="BH30" s="21"/>
      <c r="BI30" s="21"/>
      <c r="BJ30" s="21"/>
      <c r="BK30" s="21"/>
      <c r="BL30" s="21"/>
      <c r="BM30" s="21"/>
      <c r="BN30" s="21"/>
      <c r="BO30" s="21"/>
      <c r="BP30" s="21"/>
      <c r="BQ30" s="21"/>
      <c r="BS30" s="21"/>
      <c r="BT30" s="41"/>
    </row>
    <row r="31" spans="1:72" ht="15.75" x14ac:dyDescent="0.25">
      <c r="A31" s="4">
        <v>14</v>
      </c>
      <c r="B31" s="107" t="s">
        <v>90</v>
      </c>
      <c r="C31" s="108" t="s">
        <v>90</v>
      </c>
      <c r="D31" s="109" t="s">
        <v>90</v>
      </c>
      <c r="E31" s="58"/>
      <c r="F31" s="88"/>
      <c r="G31" s="81"/>
      <c r="H31" s="82"/>
      <c r="I31" s="82"/>
      <c r="J31" s="82"/>
      <c r="K31" s="82"/>
      <c r="L31" s="83"/>
      <c r="M31" s="82"/>
      <c r="N31" s="82"/>
      <c r="O31" s="82"/>
      <c r="P31" s="82"/>
      <c r="Q31" s="82"/>
      <c r="R31" s="82"/>
      <c r="S31" s="82"/>
      <c r="T31" s="82"/>
      <c r="U31" s="82"/>
      <c r="V31" s="82"/>
      <c r="W31" s="100">
        <f t="shared" si="18"/>
        <v>0</v>
      </c>
      <c r="X31" s="43">
        <f t="shared" si="1"/>
        <v>0</v>
      </c>
      <c r="Y31" s="62">
        <f t="shared" si="19"/>
        <v>2</v>
      </c>
      <c r="Z31" s="5"/>
      <c r="AA31" s="5"/>
      <c r="AB31" s="5"/>
      <c r="AD31" s="21">
        <f t="shared" si="2"/>
        <v>0</v>
      </c>
      <c r="AE31" s="21">
        <f t="shared" si="3"/>
        <v>0</v>
      </c>
      <c r="AF31" s="21">
        <f t="shared" si="4"/>
        <v>0</v>
      </c>
      <c r="AG31" s="21">
        <f t="shared" si="5"/>
        <v>0</v>
      </c>
      <c r="AH31" s="21">
        <f t="shared" si="6"/>
        <v>0</v>
      </c>
      <c r="AI31" s="21">
        <f t="shared" si="7"/>
        <v>0</v>
      </c>
      <c r="AJ31" s="21">
        <f t="shared" si="8"/>
        <v>0</v>
      </c>
      <c r="AK31" s="21">
        <f t="shared" si="9"/>
        <v>0</v>
      </c>
      <c r="AL31" s="21">
        <f t="shared" si="10"/>
        <v>0</v>
      </c>
      <c r="AM31" s="21">
        <f t="shared" si="11"/>
        <v>0</v>
      </c>
      <c r="AN31" s="21">
        <f t="shared" si="12"/>
        <v>0</v>
      </c>
      <c r="AO31" s="21">
        <f t="shared" si="13"/>
        <v>0</v>
      </c>
      <c r="AP31" s="21">
        <f t="shared" si="14"/>
        <v>0</v>
      </c>
      <c r="AQ31" s="21">
        <f t="shared" si="15"/>
        <v>0</v>
      </c>
      <c r="AR31" s="21">
        <f t="shared" si="16"/>
        <v>0</v>
      </c>
      <c r="AS31" s="21">
        <f t="shared" si="17"/>
        <v>0</v>
      </c>
      <c r="BG31" s="21"/>
      <c r="BH31" s="21"/>
      <c r="BI31" s="21"/>
      <c r="BJ31" s="21"/>
      <c r="BK31" s="21"/>
      <c r="BL31" s="21"/>
      <c r="BM31" s="21"/>
      <c r="BN31" s="21"/>
      <c r="BO31" s="21"/>
      <c r="BP31" s="21"/>
      <c r="BQ31" s="21"/>
      <c r="BS31" s="21"/>
      <c r="BT31" s="41"/>
    </row>
    <row r="32" spans="1:72" ht="15.75" x14ac:dyDescent="0.25">
      <c r="A32" s="4">
        <v>15</v>
      </c>
      <c r="B32" s="107" t="s">
        <v>91</v>
      </c>
      <c r="C32" s="108" t="s">
        <v>91</v>
      </c>
      <c r="D32" s="109" t="s">
        <v>91</v>
      </c>
      <c r="E32" s="58"/>
      <c r="F32" s="88"/>
      <c r="G32" s="81"/>
      <c r="H32" s="82"/>
      <c r="I32" s="82"/>
      <c r="J32" s="82"/>
      <c r="K32" s="82"/>
      <c r="L32" s="83"/>
      <c r="M32" s="82"/>
      <c r="N32" s="82"/>
      <c r="O32" s="82"/>
      <c r="P32" s="82"/>
      <c r="Q32" s="82"/>
      <c r="R32" s="82"/>
      <c r="S32" s="82"/>
      <c r="T32" s="82"/>
      <c r="U32" s="82"/>
      <c r="V32" s="82"/>
      <c r="W32" s="100">
        <f t="shared" si="18"/>
        <v>0</v>
      </c>
      <c r="X32" s="43">
        <f t="shared" si="1"/>
        <v>0</v>
      </c>
      <c r="Y32" s="62">
        <f t="shared" si="19"/>
        <v>2</v>
      </c>
      <c r="Z32" s="5"/>
      <c r="AA32" s="5"/>
      <c r="AB32" s="5"/>
      <c r="AD32" s="21">
        <f t="shared" si="2"/>
        <v>0</v>
      </c>
      <c r="AE32" s="21">
        <f t="shared" si="3"/>
        <v>0</v>
      </c>
      <c r="AF32" s="21">
        <f t="shared" si="4"/>
        <v>0</v>
      </c>
      <c r="AG32" s="21">
        <f t="shared" si="5"/>
        <v>0</v>
      </c>
      <c r="AH32" s="21">
        <f t="shared" si="6"/>
        <v>0</v>
      </c>
      <c r="AI32" s="21">
        <f t="shared" si="7"/>
        <v>0</v>
      </c>
      <c r="AJ32" s="21">
        <f t="shared" si="8"/>
        <v>0</v>
      </c>
      <c r="AK32" s="21">
        <f t="shared" si="9"/>
        <v>0</v>
      </c>
      <c r="AL32" s="21">
        <f t="shared" si="10"/>
        <v>0</v>
      </c>
      <c r="AM32" s="21">
        <f t="shared" si="11"/>
        <v>0</v>
      </c>
      <c r="AN32" s="21">
        <f t="shared" si="12"/>
        <v>0</v>
      </c>
      <c r="AO32" s="21">
        <f t="shared" si="13"/>
        <v>0</v>
      </c>
      <c r="AP32" s="21">
        <f t="shared" si="14"/>
        <v>0</v>
      </c>
      <c r="AQ32" s="21">
        <f t="shared" si="15"/>
        <v>0</v>
      </c>
      <c r="AR32" s="21">
        <f t="shared" si="16"/>
        <v>0</v>
      </c>
      <c r="AS32" s="21">
        <f t="shared" si="17"/>
        <v>0</v>
      </c>
      <c r="BG32" s="21"/>
      <c r="BH32" s="21"/>
      <c r="BI32" s="21"/>
      <c r="BJ32" s="21"/>
      <c r="BK32" s="21"/>
      <c r="BL32" s="21"/>
      <c r="BM32" s="21"/>
      <c r="BN32" s="21"/>
      <c r="BO32" s="21"/>
      <c r="BP32" s="21"/>
      <c r="BQ32" s="21"/>
      <c r="BS32" s="21"/>
      <c r="BT32" s="41"/>
    </row>
    <row r="33" spans="1:72" ht="15.75" x14ac:dyDescent="0.25">
      <c r="A33" s="4">
        <v>16</v>
      </c>
      <c r="B33" s="107" t="s">
        <v>92</v>
      </c>
      <c r="C33" s="108" t="s">
        <v>92</v>
      </c>
      <c r="D33" s="109" t="s">
        <v>92</v>
      </c>
      <c r="E33" s="58"/>
      <c r="F33" s="88"/>
      <c r="G33" s="81"/>
      <c r="H33" s="82"/>
      <c r="I33" s="82"/>
      <c r="J33" s="82"/>
      <c r="K33" s="82"/>
      <c r="L33" s="83"/>
      <c r="M33" s="82"/>
      <c r="N33" s="82"/>
      <c r="O33" s="82"/>
      <c r="P33" s="82"/>
      <c r="Q33" s="82"/>
      <c r="R33" s="82"/>
      <c r="S33" s="82"/>
      <c r="T33" s="82"/>
      <c r="U33" s="82"/>
      <c r="V33" s="82"/>
      <c r="W33" s="100">
        <f t="shared" si="18"/>
        <v>0</v>
      </c>
      <c r="X33" s="43">
        <f t="shared" si="1"/>
        <v>0</v>
      </c>
      <c r="Y33" s="62">
        <f t="shared" si="19"/>
        <v>2</v>
      </c>
      <c r="Z33" s="5"/>
      <c r="AA33" s="5"/>
      <c r="AB33" s="5"/>
      <c r="AD33" s="21">
        <f t="shared" si="2"/>
        <v>0</v>
      </c>
      <c r="AE33" s="21">
        <f t="shared" si="3"/>
        <v>0</v>
      </c>
      <c r="AF33" s="21">
        <f t="shared" si="4"/>
        <v>0</v>
      </c>
      <c r="AG33" s="21">
        <f t="shared" si="5"/>
        <v>0</v>
      </c>
      <c r="AH33" s="21">
        <f t="shared" si="6"/>
        <v>0</v>
      </c>
      <c r="AI33" s="21">
        <f t="shared" si="7"/>
        <v>0</v>
      </c>
      <c r="AJ33" s="21">
        <f t="shared" si="8"/>
        <v>0</v>
      </c>
      <c r="AK33" s="21">
        <f t="shared" si="9"/>
        <v>0</v>
      </c>
      <c r="AL33" s="21">
        <f t="shared" si="10"/>
        <v>0</v>
      </c>
      <c r="AM33" s="21">
        <f t="shared" si="11"/>
        <v>0</v>
      </c>
      <c r="AN33" s="21">
        <f t="shared" si="12"/>
        <v>0</v>
      </c>
      <c r="AO33" s="21">
        <f t="shared" si="13"/>
        <v>0</v>
      </c>
      <c r="AP33" s="21">
        <f t="shared" si="14"/>
        <v>0</v>
      </c>
      <c r="AQ33" s="21">
        <f t="shared" si="15"/>
        <v>0</v>
      </c>
      <c r="AR33" s="21">
        <f t="shared" si="16"/>
        <v>0</v>
      </c>
      <c r="AS33" s="21">
        <f t="shared" si="17"/>
        <v>0</v>
      </c>
      <c r="BG33" s="21"/>
      <c r="BH33" s="21"/>
      <c r="BI33" s="21"/>
      <c r="BJ33" s="21"/>
      <c r="BK33" s="21"/>
      <c r="BL33" s="21"/>
      <c r="BM33" s="21"/>
      <c r="BN33" s="21"/>
      <c r="BO33" s="21"/>
      <c r="BP33" s="21"/>
      <c r="BQ33" s="21"/>
      <c r="BS33" s="21"/>
      <c r="BT33" s="41"/>
    </row>
    <row r="34" spans="1:72" ht="15.75" x14ac:dyDescent="0.25">
      <c r="A34" s="4">
        <v>17</v>
      </c>
      <c r="B34" s="107" t="s">
        <v>93</v>
      </c>
      <c r="C34" s="108" t="s">
        <v>93</v>
      </c>
      <c r="D34" s="109" t="s">
        <v>93</v>
      </c>
      <c r="E34" s="58"/>
      <c r="F34" s="88"/>
      <c r="G34" s="81"/>
      <c r="H34" s="82"/>
      <c r="I34" s="82"/>
      <c r="J34" s="82"/>
      <c r="K34" s="82"/>
      <c r="L34" s="83"/>
      <c r="M34" s="82"/>
      <c r="N34" s="82"/>
      <c r="O34" s="82"/>
      <c r="P34" s="82"/>
      <c r="Q34" s="82"/>
      <c r="R34" s="82"/>
      <c r="S34" s="82"/>
      <c r="T34" s="82"/>
      <c r="U34" s="82"/>
      <c r="V34" s="82"/>
      <c r="W34" s="100">
        <f t="shared" si="18"/>
        <v>0</v>
      </c>
      <c r="X34" s="43">
        <f t="shared" si="1"/>
        <v>0</v>
      </c>
      <c r="Y34" s="62">
        <f t="shared" si="19"/>
        <v>2</v>
      </c>
      <c r="Z34" s="5"/>
      <c r="AA34" s="5"/>
      <c r="AB34" s="5"/>
      <c r="AD34" s="21">
        <f t="shared" si="2"/>
        <v>0</v>
      </c>
      <c r="AE34" s="21">
        <f t="shared" si="3"/>
        <v>0</v>
      </c>
      <c r="AF34" s="21">
        <f t="shared" si="4"/>
        <v>0</v>
      </c>
      <c r="AG34" s="21">
        <f t="shared" si="5"/>
        <v>0</v>
      </c>
      <c r="AH34" s="21">
        <f t="shared" si="6"/>
        <v>0</v>
      </c>
      <c r="AI34" s="21">
        <f t="shared" si="7"/>
        <v>0</v>
      </c>
      <c r="AJ34" s="21">
        <f t="shared" si="8"/>
        <v>0</v>
      </c>
      <c r="AK34" s="21">
        <f t="shared" si="9"/>
        <v>0</v>
      </c>
      <c r="AL34" s="21">
        <f t="shared" si="10"/>
        <v>0</v>
      </c>
      <c r="AM34" s="21">
        <f t="shared" si="11"/>
        <v>0</v>
      </c>
      <c r="AN34" s="21">
        <f t="shared" si="12"/>
        <v>0</v>
      </c>
      <c r="AO34" s="21">
        <f t="shared" si="13"/>
        <v>0</v>
      </c>
      <c r="AP34" s="21">
        <f t="shared" si="14"/>
        <v>0</v>
      </c>
      <c r="AQ34" s="21">
        <f t="shared" si="15"/>
        <v>0</v>
      </c>
      <c r="AR34" s="21">
        <f t="shared" si="16"/>
        <v>0</v>
      </c>
      <c r="AS34" s="21">
        <f t="shared" si="17"/>
        <v>0</v>
      </c>
      <c r="BG34" s="21"/>
      <c r="BH34" s="21"/>
      <c r="BI34" s="21"/>
      <c r="BJ34" s="21"/>
      <c r="BK34" s="21"/>
      <c r="BL34" s="21"/>
      <c r="BM34" s="21"/>
      <c r="BN34" s="21"/>
      <c r="BO34" s="21"/>
      <c r="BP34" s="21"/>
      <c r="BQ34" s="21"/>
      <c r="BS34" s="21"/>
      <c r="BT34" s="41"/>
    </row>
    <row r="35" spans="1:72" ht="15.75" x14ac:dyDescent="0.25">
      <c r="A35" s="4">
        <v>18</v>
      </c>
      <c r="B35" s="107" t="s">
        <v>94</v>
      </c>
      <c r="C35" s="108" t="s">
        <v>94</v>
      </c>
      <c r="D35" s="109" t="s">
        <v>94</v>
      </c>
      <c r="E35" s="58"/>
      <c r="F35" s="88"/>
      <c r="G35" s="81"/>
      <c r="H35" s="82"/>
      <c r="I35" s="82"/>
      <c r="J35" s="82"/>
      <c r="K35" s="82"/>
      <c r="L35" s="83"/>
      <c r="M35" s="82"/>
      <c r="N35" s="82"/>
      <c r="O35" s="82"/>
      <c r="P35" s="82"/>
      <c r="Q35" s="82"/>
      <c r="R35" s="82"/>
      <c r="S35" s="82"/>
      <c r="T35" s="82"/>
      <c r="U35" s="82"/>
      <c r="V35" s="82"/>
      <c r="W35" s="100">
        <f t="shared" si="18"/>
        <v>0</v>
      </c>
      <c r="X35" s="43">
        <f t="shared" si="1"/>
        <v>0</v>
      </c>
      <c r="Y35" s="62">
        <f t="shared" si="19"/>
        <v>2</v>
      </c>
      <c r="Z35" s="5"/>
      <c r="AA35" s="5"/>
      <c r="AB35" s="5"/>
      <c r="AD35" s="21">
        <f t="shared" si="2"/>
        <v>0</v>
      </c>
      <c r="AE35" s="21">
        <f t="shared" si="3"/>
        <v>0</v>
      </c>
      <c r="AF35" s="21">
        <f t="shared" si="4"/>
        <v>0</v>
      </c>
      <c r="AG35" s="21">
        <f t="shared" si="5"/>
        <v>0</v>
      </c>
      <c r="AH35" s="21">
        <f t="shared" si="6"/>
        <v>0</v>
      </c>
      <c r="AI35" s="21">
        <f t="shared" si="7"/>
        <v>0</v>
      </c>
      <c r="AJ35" s="21">
        <f t="shared" si="8"/>
        <v>0</v>
      </c>
      <c r="AK35" s="21">
        <f t="shared" si="9"/>
        <v>0</v>
      </c>
      <c r="AL35" s="21">
        <f t="shared" si="10"/>
        <v>0</v>
      </c>
      <c r="AM35" s="21">
        <f t="shared" si="11"/>
        <v>0</v>
      </c>
      <c r="AN35" s="21">
        <f t="shared" si="12"/>
        <v>0</v>
      </c>
      <c r="AO35" s="21">
        <f t="shared" si="13"/>
        <v>0</v>
      </c>
      <c r="AP35" s="21">
        <f t="shared" si="14"/>
        <v>0</v>
      </c>
      <c r="AQ35" s="21">
        <f t="shared" si="15"/>
        <v>0</v>
      </c>
      <c r="AR35" s="21">
        <f t="shared" si="16"/>
        <v>0</v>
      </c>
      <c r="AS35" s="21">
        <f t="shared" si="17"/>
        <v>0</v>
      </c>
      <c r="BG35" s="21"/>
      <c r="BH35" s="21"/>
      <c r="BI35" s="21"/>
      <c r="BJ35" s="21"/>
      <c r="BK35" s="21"/>
      <c r="BL35" s="21"/>
      <c r="BM35" s="21"/>
      <c r="BN35" s="21"/>
      <c r="BO35" s="21"/>
      <c r="BP35" s="21"/>
      <c r="BQ35" s="21"/>
      <c r="BS35" s="21"/>
      <c r="BT35" s="41"/>
    </row>
    <row r="36" spans="1:72" ht="15.75" x14ac:dyDescent="0.25">
      <c r="A36" s="4">
        <v>19</v>
      </c>
      <c r="B36" s="107" t="s">
        <v>95</v>
      </c>
      <c r="C36" s="108" t="s">
        <v>95</v>
      </c>
      <c r="D36" s="109" t="s">
        <v>95</v>
      </c>
      <c r="E36" s="58"/>
      <c r="F36" s="88"/>
      <c r="G36" s="81"/>
      <c r="H36" s="82"/>
      <c r="I36" s="82"/>
      <c r="J36" s="82"/>
      <c r="K36" s="82"/>
      <c r="L36" s="83"/>
      <c r="M36" s="82"/>
      <c r="N36" s="82"/>
      <c r="O36" s="82"/>
      <c r="P36" s="82"/>
      <c r="Q36" s="82"/>
      <c r="R36" s="82"/>
      <c r="S36" s="82"/>
      <c r="T36" s="82"/>
      <c r="U36" s="82"/>
      <c r="V36" s="82"/>
      <c r="W36" s="100">
        <f t="shared" si="18"/>
        <v>0</v>
      </c>
      <c r="X36" s="43">
        <f t="shared" si="1"/>
        <v>0</v>
      </c>
      <c r="Y36" s="62">
        <f t="shared" si="19"/>
        <v>2</v>
      </c>
      <c r="Z36" s="5"/>
      <c r="AA36" s="5"/>
      <c r="AB36" s="5"/>
      <c r="AD36" s="21">
        <f t="shared" si="2"/>
        <v>0</v>
      </c>
      <c r="AE36" s="21">
        <f t="shared" si="3"/>
        <v>0</v>
      </c>
      <c r="AF36" s="21">
        <f t="shared" si="4"/>
        <v>0</v>
      </c>
      <c r="AG36" s="21">
        <f t="shared" si="5"/>
        <v>0</v>
      </c>
      <c r="AH36" s="21">
        <f t="shared" si="6"/>
        <v>0</v>
      </c>
      <c r="AI36" s="21">
        <f t="shared" si="7"/>
        <v>0</v>
      </c>
      <c r="AJ36" s="21">
        <f t="shared" si="8"/>
        <v>0</v>
      </c>
      <c r="AK36" s="21">
        <f t="shared" si="9"/>
        <v>0</v>
      </c>
      <c r="AL36" s="21">
        <f t="shared" si="10"/>
        <v>0</v>
      </c>
      <c r="AM36" s="21">
        <f t="shared" si="11"/>
        <v>0</v>
      </c>
      <c r="AN36" s="21">
        <f t="shared" si="12"/>
        <v>0</v>
      </c>
      <c r="AO36" s="21">
        <f t="shared" si="13"/>
        <v>0</v>
      </c>
      <c r="AP36" s="21">
        <f t="shared" si="14"/>
        <v>0</v>
      </c>
      <c r="AQ36" s="21">
        <f t="shared" si="15"/>
        <v>0</v>
      </c>
      <c r="AR36" s="21">
        <f t="shared" si="16"/>
        <v>0</v>
      </c>
      <c r="AS36" s="21">
        <f t="shared" si="17"/>
        <v>0</v>
      </c>
      <c r="BG36" s="21"/>
      <c r="BH36" s="21"/>
      <c r="BI36" s="21"/>
      <c r="BJ36" s="21"/>
      <c r="BK36" s="21"/>
      <c r="BL36" s="21"/>
      <c r="BM36" s="21"/>
      <c r="BN36" s="21"/>
      <c r="BO36" s="21"/>
      <c r="BP36" s="21"/>
      <c r="BQ36" s="21"/>
      <c r="BS36" s="21"/>
      <c r="BT36" s="41"/>
    </row>
    <row r="37" spans="1:72" ht="15.75" x14ac:dyDescent="0.25">
      <c r="A37" s="4">
        <v>20</v>
      </c>
      <c r="B37" s="107" t="s">
        <v>96</v>
      </c>
      <c r="C37" s="108" t="s">
        <v>96</v>
      </c>
      <c r="D37" s="109" t="s">
        <v>96</v>
      </c>
      <c r="E37" s="58"/>
      <c r="F37" s="88"/>
      <c r="G37" s="81"/>
      <c r="H37" s="82"/>
      <c r="I37" s="82"/>
      <c r="J37" s="82"/>
      <c r="K37" s="82"/>
      <c r="L37" s="83"/>
      <c r="M37" s="82"/>
      <c r="N37" s="82"/>
      <c r="O37" s="82"/>
      <c r="P37" s="82"/>
      <c r="Q37" s="82"/>
      <c r="R37" s="82"/>
      <c r="S37" s="82"/>
      <c r="T37" s="82"/>
      <c r="U37" s="82"/>
      <c r="V37" s="82"/>
      <c r="W37" s="100">
        <f t="shared" si="18"/>
        <v>0</v>
      </c>
      <c r="X37" s="43">
        <f t="shared" si="1"/>
        <v>0</v>
      </c>
      <c r="Y37" s="62">
        <f t="shared" si="19"/>
        <v>2</v>
      </c>
      <c r="Z37" s="5"/>
      <c r="AA37" s="5"/>
      <c r="AB37" s="5"/>
      <c r="AD37" s="21">
        <f t="shared" si="2"/>
        <v>0</v>
      </c>
      <c r="AE37" s="21">
        <f t="shared" si="3"/>
        <v>0</v>
      </c>
      <c r="AF37" s="21">
        <f t="shared" si="4"/>
        <v>0</v>
      </c>
      <c r="AG37" s="21">
        <f t="shared" si="5"/>
        <v>0</v>
      </c>
      <c r="AH37" s="21">
        <f t="shared" si="6"/>
        <v>0</v>
      </c>
      <c r="AI37" s="21">
        <f t="shared" si="7"/>
        <v>0</v>
      </c>
      <c r="AJ37" s="21">
        <f t="shared" si="8"/>
        <v>0</v>
      </c>
      <c r="AK37" s="21">
        <f t="shared" si="9"/>
        <v>0</v>
      </c>
      <c r="AL37" s="21">
        <f t="shared" si="10"/>
        <v>0</v>
      </c>
      <c r="AM37" s="21">
        <f t="shared" si="11"/>
        <v>0</v>
      </c>
      <c r="AN37" s="21">
        <f t="shared" si="12"/>
        <v>0</v>
      </c>
      <c r="AO37" s="21">
        <f t="shared" si="13"/>
        <v>0</v>
      </c>
      <c r="AP37" s="21">
        <f t="shared" si="14"/>
        <v>0</v>
      </c>
      <c r="AQ37" s="21">
        <f t="shared" si="15"/>
        <v>0</v>
      </c>
      <c r="AR37" s="21">
        <f t="shared" si="16"/>
        <v>0</v>
      </c>
      <c r="AS37" s="21">
        <f t="shared" si="17"/>
        <v>0</v>
      </c>
      <c r="BG37" s="21"/>
      <c r="BH37" s="21"/>
      <c r="BI37" s="21"/>
      <c r="BJ37" s="21"/>
      <c r="BK37" s="21"/>
      <c r="BL37" s="21"/>
      <c r="BM37" s="21"/>
      <c r="BN37" s="21"/>
      <c r="BO37" s="21"/>
      <c r="BP37" s="21"/>
      <c r="BQ37" s="21"/>
      <c r="BS37" s="21"/>
      <c r="BT37" s="41"/>
    </row>
    <row r="38" spans="1:72" ht="15.75" x14ac:dyDescent="0.25">
      <c r="A38" s="4">
        <v>21</v>
      </c>
      <c r="B38" s="107" t="s">
        <v>97</v>
      </c>
      <c r="C38" s="108" t="s">
        <v>97</v>
      </c>
      <c r="D38" s="109" t="s">
        <v>97</v>
      </c>
      <c r="E38" s="58"/>
      <c r="F38" s="88"/>
      <c r="G38" s="81"/>
      <c r="H38" s="82"/>
      <c r="I38" s="82"/>
      <c r="J38" s="82"/>
      <c r="K38" s="82"/>
      <c r="L38" s="83"/>
      <c r="M38" s="82"/>
      <c r="N38" s="82"/>
      <c r="O38" s="82"/>
      <c r="P38" s="82"/>
      <c r="Q38" s="82"/>
      <c r="R38" s="82"/>
      <c r="S38" s="82"/>
      <c r="T38" s="82"/>
      <c r="U38" s="82"/>
      <c r="V38" s="82"/>
      <c r="W38" s="100">
        <f t="shared" si="18"/>
        <v>0</v>
      </c>
      <c r="X38" s="43">
        <f t="shared" si="1"/>
        <v>0</v>
      </c>
      <c r="Y38" s="62">
        <f t="shared" si="19"/>
        <v>2</v>
      </c>
      <c r="Z38" s="5"/>
      <c r="AA38" s="5"/>
      <c r="AB38" s="5"/>
      <c r="AD38" s="21">
        <f t="shared" si="2"/>
        <v>0</v>
      </c>
      <c r="AE38" s="21">
        <f t="shared" si="3"/>
        <v>0</v>
      </c>
      <c r="AF38" s="21">
        <f t="shared" si="4"/>
        <v>0</v>
      </c>
      <c r="AG38" s="21">
        <f t="shared" si="5"/>
        <v>0</v>
      </c>
      <c r="AH38" s="21">
        <f t="shared" si="6"/>
        <v>0</v>
      </c>
      <c r="AI38" s="21">
        <f t="shared" si="7"/>
        <v>0</v>
      </c>
      <c r="AJ38" s="21">
        <f t="shared" si="8"/>
        <v>0</v>
      </c>
      <c r="AK38" s="21">
        <f t="shared" si="9"/>
        <v>0</v>
      </c>
      <c r="AL38" s="21">
        <f t="shared" si="10"/>
        <v>0</v>
      </c>
      <c r="AM38" s="21">
        <f t="shared" si="11"/>
        <v>0</v>
      </c>
      <c r="AN38" s="21">
        <f t="shared" si="12"/>
        <v>0</v>
      </c>
      <c r="AO38" s="21">
        <f t="shared" si="13"/>
        <v>0</v>
      </c>
      <c r="AP38" s="21">
        <f t="shared" si="14"/>
        <v>0</v>
      </c>
      <c r="AQ38" s="21">
        <f t="shared" si="15"/>
        <v>0</v>
      </c>
      <c r="AR38" s="21">
        <f t="shared" si="16"/>
        <v>0</v>
      </c>
      <c r="AS38" s="21">
        <f t="shared" si="17"/>
        <v>0</v>
      </c>
      <c r="BG38" s="21"/>
      <c r="BH38" s="21"/>
      <c r="BI38" s="21"/>
      <c r="BJ38" s="21"/>
      <c r="BK38" s="21"/>
      <c r="BL38" s="21"/>
      <c r="BM38" s="21"/>
      <c r="BN38" s="21"/>
      <c r="BO38" s="21"/>
      <c r="BP38" s="21"/>
      <c r="BQ38" s="21"/>
      <c r="BS38" s="21"/>
      <c r="BT38" s="41"/>
    </row>
    <row r="39" spans="1:72" ht="15.75" x14ac:dyDescent="0.25">
      <c r="A39" s="4">
        <v>22</v>
      </c>
      <c r="B39" s="107" t="s">
        <v>98</v>
      </c>
      <c r="C39" s="108" t="s">
        <v>98</v>
      </c>
      <c r="D39" s="109" t="s">
        <v>98</v>
      </c>
      <c r="E39" s="58"/>
      <c r="F39" s="88"/>
      <c r="G39" s="81"/>
      <c r="H39" s="82"/>
      <c r="I39" s="82"/>
      <c r="J39" s="82"/>
      <c r="K39" s="82"/>
      <c r="L39" s="83"/>
      <c r="M39" s="82"/>
      <c r="N39" s="82"/>
      <c r="O39" s="82"/>
      <c r="P39" s="82"/>
      <c r="Q39" s="82"/>
      <c r="R39" s="82"/>
      <c r="S39" s="82"/>
      <c r="T39" s="82"/>
      <c r="U39" s="82"/>
      <c r="V39" s="82"/>
      <c r="W39" s="100">
        <f t="shared" si="18"/>
        <v>0</v>
      </c>
      <c r="X39" s="43">
        <f t="shared" si="1"/>
        <v>0</v>
      </c>
      <c r="Y39" s="62">
        <f t="shared" si="19"/>
        <v>2</v>
      </c>
      <c r="Z39" s="5"/>
      <c r="AA39" s="5"/>
      <c r="AB39" s="5"/>
      <c r="AD39" s="21">
        <f t="shared" si="2"/>
        <v>0</v>
      </c>
      <c r="AE39" s="21">
        <f t="shared" si="3"/>
        <v>0</v>
      </c>
      <c r="AF39" s="21">
        <f t="shared" si="4"/>
        <v>0</v>
      </c>
      <c r="AG39" s="21">
        <f t="shared" si="5"/>
        <v>0</v>
      </c>
      <c r="AH39" s="21">
        <f t="shared" si="6"/>
        <v>0</v>
      </c>
      <c r="AI39" s="21">
        <f t="shared" si="7"/>
        <v>0</v>
      </c>
      <c r="AJ39" s="21">
        <f t="shared" si="8"/>
        <v>0</v>
      </c>
      <c r="AK39" s="21">
        <f t="shared" si="9"/>
        <v>0</v>
      </c>
      <c r="AL39" s="21">
        <f t="shared" si="10"/>
        <v>0</v>
      </c>
      <c r="AM39" s="21">
        <f t="shared" si="11"/>
        <v>0</v>
      </c>
      <c r="AN39" s="21">
        <f t="shared" si="12"/>
        <v>0</v>
      </c>
      <c r="AO39" s="21">
        <f t="shared" si="13"/>
        <v>0</v>
      </c>
      <c r="AP39" s="21">
        <f t="shared" si="14"/>
        <v>0</v>
      </c>
      <c r="AQ39" s="21">
        <f t="shared" si="15"/>
        <v>0</v>
      </c>
      <c r="AR39" s="21">
        <f t="shared" si="16"/>
        <v>0</v>
      </c>
      <c r="AS39" s="21">
        <f t="shared" si="17"/>
        <v>0</v>
      </c>
      <c r="BG39" s="21"/>
      <c r="BH39" s="21"/>
      <c r="BI39" s="21"/>
      <c r="BJ39" s="21"/>
      <c r="BK39" s="21"/>
      <c r="BL39" s="21"/>
      <c r="BM39" s="21"/>
      <c r="BN39" s="21"/>
      <c r="BO39" s="21"/>
      <c r="BP39" s="21"/>
      <c r="BQ39" s="21"/>
      <c r="BS39" s="21"/>
      <c r="BT39" s="41"/>
    </row>
    <row r="40" spans="1:72" ht="15.75" x14ac:dyDescent="0.25">
      <c r="A40" s="4">
        <v>23</v>
      </c>
      <c r="B40" s="107" t="s">
        <v>99</v>
      </c>
      <c r="C40" s="108" t="s">
        <v>99</v>
      </c>
      <c r="D40" s="109" t="s">
        <v>99</v>
      </c>
      <c r="E40" s="58"/>
      <c r="F40" s="88"/>
      <c r="G40" s="81"/>
      <c r="H40" s="82"/>
      <c r="I40" s="82"/>
      <c r="J40" s="82"/>
      <c r="K40" s="82"/>
      <c r="L40" s="83"/>
      <c r="M40" s="82"/>
      <c r="N40" s="82"/>
      <c r="O40" s="82"/>
      <c r="P40" s="82"/>
      <c r="Q40" s="82"/>
      <c r="R40" s="82"/>
      <c r="S40" s="82"/>
      <c r="T40" s="82"/>
      <c r="U40" s="82"/>
      <c r="V40" s="82"/>
      <c r="W40" s="100">
        <f t="shared" si="18"/>
        <v>0</v>
      </c>
      <c r="X40" s="43">
        <f t="shared" si="1"/>
        <v>0</v>
      </c>
      <c r="Y40" s="62">
        <f t="shared" si="19"/>
        <v>2</v>
      </c>
      <c r="Z40" s="5"/>
      <c r="AA40" s="5"/>
      <c r="AB40" s="5"/>
      <c r="AD40" s="21">
        <f t="shared" si="2"/>
        <v>0</v>
      </c>
      <c r="AE40" s="21">
        <f t="shared" si="3"/>
        <v>0</v>
      </c>
      <c r="AF40" s="21">
        <f t="shared" si="4"/>
        <v>0</v>
      </c>
      <c r="AG40" s="21">
        <f t="shared" si="5"/>
        <v>0</v>
      </c>
      <c r="AH40" s="21">
        <f t="shared" si="6"/>
        <v>0</v>
      </c>
      <c r="AI40" s="21">
        <f t="shared" si="7"/>
        <v>0</v>
      </c>
      <c r="AJ40" s="21">
        <f t="shared" si="8"/>
        <v>0</v>
      </c>
      <c r="AK40" s="21">
        <f t="shared" si="9"/>
        <v>0</v>
      </c>
      <c r="AL40" s="21">
        <f t="shared" si="10"/>
        <v>0</v>
      </c>
      <c r="AM40" s="21">
        <f t="shared" si="11"/>
        <v>0</v>
      </c>
      <c r="AN40" s="21">
        <f t="shared" si="12"/>
        <v>0</v>
      </c>
      <c r="AO40" s="21">
        <f t="shared" si="13"/>
        <v>0</v>
      </c>
      <c r="AP40" s="21">
        <f t="shared" si="14"/>
        <v>0</v>
      </c>
      <c r="AQ40" s="21">
        <f t="shared" si="15"/>
        <v>0</v>
      </c>
      <c r="AR40" s="21">
        <f t="shared" si="16"/>
        <v>0</v>
      </c>
      <c r="AS40" s="21">
        <f t="shared" si="17"/>
        <v>0</v>
      </c>
      <c r="BG40" s="21"/>
      <c r="BH40" s="21"/>
      <c r="BI40" s="21"/>
      <c r="BJ40" s="21"/>
      <c r="BK40" s="21"/>
      <c r="BL40" s="21"/>
      <c r="BM40" s="21"/>
      <c r="BN40" s="21"/>
      <c r="BO40" s="21"/>
      <c r="BP40" s="21"/>
      <c r="BQ40" s="21"/>
      <c r="BS40" s="21"/>
      <c r="BT40" s="41"/>
    </row>
    <row r="41" spans="1:72" ht="15.75" x14ac:dyDescent="0.25">
      <c r="A41" s="4">
        <v>24</v>
      </c>
      <c r="B41" s="107" t="s">
        <v>100</v>
      </c>
      <c r="C41" s="108" t="s">
        <v>100</v>
      </c>
      <c r="D41" s="109" t="s">
        <v>100</v>
      </c>
      <c r="E41" s="58"/>
      <c r="F41" s="88"/>
      <c r="G41" s="81"/>
      <c r="H41" s="82"/>
      <c r="I41" s="82"/>
      <c r="J41" s="82"/>
      <c r="K41" s="82"/>
      <c r="L41" s="83"/>
      <c r="M41" s="82"/>
      <c r="N41" s="82"/>
      <c r="O41" s="82"/>
      <c r="P41" s="82"/>
      <c r="Q41" s="82"/>
      <c r="R41" s="82"/>
      <c r="S41" s="82"/>
      <c r="T41" s="82"/>
      <c r="U41" s="82"/>
      <c r="V41" s="82"/>
      <c r="W41" s="100">
        <f t="shared" si="18"/>
        <v>0</v>
      </c>
      <c r="X41" s="43">
        <f t="shared" si="1"/>
        <v>0</v>
      </c>
      <c r="Y41" s="62">
        <f t="shared" si="19"/>
        <v>2</v>
      </c>
      <c r="Z41" s="5"/>
      <c r="AA41" s="5"/>
      <c r="AB41" s="5"/>
      <c r="AD41" s="21">
        <f t="shared" si="2"/>
        <v>0</v>
      </c>
      <c r="AE41" s="21">
        <f t="shared" si="3"/>
        <v>0</v>
      </c>
      <c r="AF41" s="21">
        <f t="shared" si="4"/>
        <v>0</v>
      </c>
      <c r="AG41" s="21">
        <f t="shared" si="5"/>
        <v>0</v>
      </c>
      <c r="AH41" s="21">
        <f t="shared" si="6"/>
        <v>0</v>
      </c>
      <c r="AI41" s="21">
        <f t="shared" si="7"/>
        <v>0</v>
      </c>
      <c r="AJ41" s="21">
        <f t="shared" si="8"/>
        <v>0</v>
      </c>
      <c r="AK41" s="21">
        <f t="shared" si="9"/>
        <v>0</v>
      </c>
      <c r="AL41" s="21">
        <f t="shared" si="10"/>
        <v>0</v>
      </c>
      <c r="AM41" s="21">
        <f t="shared" si="11"/>
        <v>0</v>
      </c>
      <c r="AN41" s="21">
        <f t="shared" si="12"/>
        <v>0</v>
      </c>
      <c r="AO41" s="21">
        <f t="shared" si="13"/>
        <v>0</v>
      </c>
      <c r="AP41" s="21">
        <f t="shared" si="14"/>
        <v>0</v>
      </c>
      <c r="AQ41" s="21">
        <f t="shared" si="15"/>
        <v>0</v>
      </c>
      <c r="AR41" s="21">
        <f t="shared" si="16"/>
        <v>0</v>
      </c>
      <c r="AS41" s="21">
        <f t="shared" si="17"/>
        <v>0</v>
      </c>
      <c r="BG41" s="21"/>
      <c r="BH41" s="21"/>
      <c r="BI41" s="21"/>
      <c r="BJ41" s="21"/>
      <c r="BK41" s="21"/>
      <c r="BL41" s="21"/>
      <c r="BM41" s="21"/>
      <c r="BN41" s="21"/>
      <c r="BO41" s="21"/>
      <c r="BP41" s="21"/>
      <c r="BQ41" s="21"/>
      <c r="BS41" s="21"/>
      <c r="BT41" s="41"/>
    </row>
    <row r="42" spans="1:72" ht="15.75" x14ac:dyDescent="0.25">
      <c r="A42" s="4">
        <v>25</v>
      </c>
      <c r="B42" s="107" t="s">
        <v>101</v>
      </c>
      <c r="C42" s="108" t="s">
        <v>101</v>
      </c>
      <c r="D42" s="109" t="s">
        <v>101</v>
      </c>
      <c r="E42" s="58"/>
      <c r="F42" s="88"/>
      <c r="G42" s="81"/>
      <c r="H42" s="82"/>
      <c r="I42" s="82"/>
      <c r="J42" s="82"/>
      <c r="K42" s="82"/>
      <c r="L42" s="83"/>
      <c r="M42" s="82"/>
      <c r="N42" s="82"/>
      <c r="O42" s="82"/>
      <c r="P42" s="82"/>
      <c r="Q42" s="82"/>
      <c r="R42" s="82"/>
      <c r="S42" s="82"/>
      <c r="T42" s="82"/>
      <c r="U42" s="82"/>
      <c r="V42" s="82"/>
      <c r="W42" s="100">
        <f t="shared" si="18"/>
        <v>0</v>
      </c>
      <c r="X42" s="43">
        <f t="shared" si="1"/>
        <v>0</v>
      </c>
      <c r="Y42" s="62">
        <f t="shared" si="19"/>
        <v>2</v>
      </c>
      <c r="Z42" s="5"/>
      <c r="AA42" s="5"/>
      <c r="AB42" s="5"/>
      <c r="AD42" s="21">
        <f t="shared" si="2"/>
        <v>0</v>
      </c>
      <c r="AE42" s="21">
        <f t="shared" si="3"/>
        <v>0</v>
      </c>
      <c r="AF42" s="21">
        <f t="shared" si="4"/>
        <v>0</v>
      </c>
      <c r="AG42" s="21">
        <f t="shared" si="5"/>
        <v>0</v>
      </c>
      <c r="AH42" s="21">
        <f t="shared" si="6"/>
        <v>0</v>
      </c>
      <c r="AI42" s="21">
        <f t="shared" si="7"/>
        <v>0</v>
      </c>
      <c r="AJ42" s="21">
        <f t="shared" si="8"/>
        <v>0</v>
      </c>
      <c r="AK42" s="21">
        <f t="shared" si="9"/>
        <v>0</v>
      </c>
      <c r="AL42" s="21">
        <f t="shared" si="10"/>
        <v>0</v>
      </c>
      <c r="AM42" s="21">
        <f t="shared" si="11"/>
        <v>0</v>
      </c>
      <c r="AN42" s="21">
        <f t="shared" si="12"/>
        <v>0</v>
      </c>
      <c r="AO42" s="21">
        <f t="shared" si="13"/>
        <v>0</v>
      </c>
      <c r="AP42" s="21">
        <f t="shared" si="14"/>
        <v>0</v>
      </c>
      <c r="AQ42" s="21">
        <f t="shared" si="15"/>
        <v>0</v>
      </c>
      <c r="AR42" s="21">
        <f t="shared" si="16"/>
        <v>0</v>
      </c>
      <c r="AS42" s="21">
        <f t="shared" si="17"/>
        <v>0</v>
      </c>
      <c r="BG42" s="21"/>
      <c r="BH42" s="21"/>
      <c r="BI42" s="21"/>
      <c r="BJ42" s="21"/>
      <c r="BK42" s="21"/>
      <c r="BL42" s="21"/>
      <c r="BM42" s="21"/>
      <c r="BN42" s="21"/>
      <c r="BO42" s="21"/>
      <c r="BP42" s="21"/>
      <c r="BQ42" s="21"/>
      <c r="BS42" s="21"/>
      <c r="BT42" s="41"/>
    </row>
    <row r="43" spans="1:72" ht="15.75" x14ac:dyDescent="0.25">
      <c r="A43" s="4">
        <v>26</v>
      </c>
      <c r="B43" s="107" t="s">
        <v>102</v>
      </c>
      <c r="C43" s="108" t="s">
        <v>102</v>
      </c>
      <c r="D43" s="109" t="s">
        <v>102</v>
      </c>
      <c r="E43" s="58"/>
      <c r="F43" s="88"/>
      <c r="G43" s="81"/>
      <c r="H43" s="82"/>
      <c r="I43" s="82"/>
      <c r="J43" s="82"/>
      <c r="K43" s="82"/>
      <c r="L43" s="83"/>
      <c r="M43" s="82"/>
      <c r="N43" s="82"/>
      <c r="O43" s="82"/>
      <c r="P43" s="82"/>
      <c r="Q43" s="82"/>
      <c r="R43" s="82"/>
      <c r="S43" s="82"/>
      <c r="T43" s="82"/>
      <c r="U43" s="82"/>
      <c r="V43" s="82"/>
      <c r="W43" s="100">
        <f t="shared" si="18"/>
        <v>0</v>
      </c>
      <c r="X43" s="43">
        <f t="shared" si="1"/>
        <v>0</v>
      </c>
      <c r="Y43" s="62">
        <f t="shared" si="19"/>
        <v>2</v>
      </c>
      <c r="Z43" s="5"/>
      <c r="AA43" s="5"/>
      <c r="AB43" s="5"/>
      <c r="AD43" s="21">
        <f t="shared" si="2"/>
        <v>0</v>
      </c>
      <c r="AE43" s="21">
        <f t="shared" si="3"/>
        <v>0</v>
      </c>
      <c r="AF43" s="21">
        <f t="shared" si="4"/>
        <v>0</v>
      </c>
      <c r="AG43" s="21">
        <f t="shared" si="5"/>
        <v>0</v>
      </c>
      <c r="AH43" s="21">
        <f t="shared" si="6"/>
        <v>0</v>
      </c>
      <c r="AI43" s="21">
        <f t="shared" si="7"/>
        <v>0</v>
      </c>
      <c r="AJ43" s="21">
        <f t="shared" si="8"/>
        <v>0</v>
      </c>
      <c r="AK43" s="21">
        <f t="shared" si="9"/>
        <v>0</v>
      </c>
      <c r="AL43" s="21">
        <f t="shared" si="10"/>
        <v>0</v>
      </c>
      <c r="AM43" s="21">
        <f t="shared" si="11"/>
        <v>0</v>
      </c>
      <c r="AN43" s="21">
        <f t="shared" si="12"/>
        <v>0</v>
      </c>
      <c r="AO43" s="21">
        <f t="shared" si="13"/>
        <v>0</v>
      </c>
      <c r="AP43" s="21">
        <f t="shared" si="14"/>
        <v>0</v>
      </c>
      <c r="AQ43" s="21">
        <f t="shared" si="15"/>
        <v>0</v>
      </c>
      <c r="AR43" s="21">
        <f t="shared" si="16"/>
        <v>0</v>
      </c>
      <c r="AS43" s="21">
        <f t="shared" si="17"/>
        <v>0</v>
      </c>
      <c r="BG43" s="21"/>
      <c r="BH43" s="21"/>
      <c r="BI43" s="21"/>
      <c r="BJ43" s="21"/>
      <c r="BK43" s="21"/>
      <c r="BL43" s="21"/>
      <c r="BM43" s="21"/>
      <c r="BN43" s="21"/>
      <c r="BO43" s="21"/>
      <c r="BP43" s="21"/>
      <c r="BQ43" s="21"/>
      <c r="BS43" s="21"/>
      <c r="BT43" s="41"/>
    </row>
    <row r="44" spans="1:72" ht="15.75" x14ac:dyDescent="0.25">
      <c r="A44" s="4">
        <v>27</v>
      </c>
      <c r="B44" s="107" t="s">
        <v>103</v>
      </c>
      <c r="C44" s="108" t="s">
        <v>103</v>
      </c>
      <c r="D44" s="109" t="s">
        <v>103</v>
      </c>
      <c r="E44" s="58"/>
      <c r="F44" s="88"/>
      <c r="G44" s="81"/>
      <c r="H44" s="82"/>
      <c r="I44" s="82"/>
      <c r="J44" s="82"/>
      <c r="K44" s="82"/>
      <c r="L44" s="83"/>
      <c r="M44" s="82"/>
      <c r="N44" s="82"/>
      <c r="O44" s="82"/>
      <c r="P44" s="82"/>
      <c r="Q44" s="82"/>
      <c r="R44" s="82"/>
      <c r="S44" s="82"/>
      <c r="T44" s="82"/>
      <c r="U44" s="82"/>
      <c r="V44" s="82"/>
      <c r="W44" s="100">
        <f t="shared" si="18"/>
        <v>0</v>
      </c>
      <c r="X44" s="43">
        <f t="shared" si="1"/>
        <v>0</v>
      </c>
      <c r="Y44" s="62">
        <f t="shared" si="19"/>
        <v>2</v>
      </c>
      <c r="Z44" s="5"/>
      <c r="AA44" s="5"/>
      <c r="AB44" s="5"/>
      <c r="AD44" s="21">
        <f t="shared" si="2"/>
        <v>0</v>
      </c>
      <c r="AE44" s="21">
        <f t="shared" si="3"/>
        <v>0</v>
      </c>
      <c r="AF44" s="21">
        <f t="shared" si="4"/>
        <v>0</v>
      </c>
      <c r="AG44" s="21">
        <f t="shared" si="5"/>
        <v>0</v>
      </c>
      <c r="AH44" s="21">
        <f t="shared" si="6"/>
        <v>0</v>
      </c>
      <c r="AI44" s="21">
        <f t="shared" si="7"/>
        <v>0</v>
      </c>
      <c r="AJ44" s="21">
        <f t="shared" si="8"/>
        <v>0</v>
      </c>
      <c r="AK44" s="21">
        <f t="shared" si="9"/>
        <v>0</v>
      </c>
      <c r="AL44" s="21">
        <f t="shared" si="10"/>
        <v>0</v>
      </c>
      <c r="AM44" s="21">
        <f t="shared" si="11"/>
        <v>0</v>
      </c>
      <c r="AN44" s="21">
        <f t="shared" si="12"/>
        <v>0</v>
      </c>
      <c r="AO44" s="21">
        <f t="shared" si="13"/>
        <v>0</v>
      </c>
      <c r="AP44" s="21">
        <f t="shared" si="14"/>
        <v>0</v>
      </c>
      <c r="AQ44" s="21">
        <f t="shared" si="15"/>
        <v>0</v>
      </c>
      <c r="AR44" s="21">
        <f t="shared" si="16"/>
        <v>0</v>
      </c>
      <c r="AS44" s="21">
        <f t="shared" si="17"/>
        <v>0</v>
      </c>
      <c r="BG44" s="21"/>
      <c r="BH44" s="21"/>
      <c r="BI44" s="21"/>
      <c r="BJ44" s="21"/>
      <c r="BK44" s="21"/>
      <c r="BL44" s="21"/>
      <c r="BM44" s="21"/>
      <c r="BN44" s="21"/>
      <c r="BO44" s="21"/>
      <c r="BP44" s="21"/>
      <c r="BQ44" s="21"/>
      <c r="BS44" s="21"/>
      <c r="BT44" s="41"/>
    </row>
    <row r="45" spans="1:72" ht="15.75" x14ac:dyDescent="0.25">
      <c r="A45" s="4">
        <v>28</v>
      </c>
      <c r="B45" s="107"/>
      <c r="C45" s="108"/>
      <c r="D45" s="109"/>
      <c r="E45" s="58"/>
      <c r="F45" s="88"/>
      <c r="G45" s="81"/>
      <c r="H45" s="82"/>
      <c r="I45" s="82"/>
      <c r="J45" s="82"/>
      <c r="K45" s="82"/>
      <c r="L45" s="83"/>
      <c r="M45" s="82"/>
      <c r="N45" s="82"/>
      <c r="O45" s="82"/>
      <c r="P45" s="82"/>
      <c r="Q45" s="82"/>
      <c r="R45" s="82"/>
      <c r="S45" s="82"/>
      <c r="T45" s="82"/>
      <c r="U45" s="82"/>
      <c r="V45" s="82"/>
      <c r="W45" s="100">
        <f t="shared" si="18"/>
        <v>0</v>
      </c>
      <c r="X45" s="43">
        <f t="shared" si="1"/>
        <v>0</v>
      </c>
      <c r="Y45" s="62">
        <f t="shared" si="19"/>
        <v>2</v>
      </c>
      <c r="Z45" s="5"/>
      <c r="AA45" s="5"/>
      <c r="AB45" s="5"/>
      <c r="AD45" s="21">
        <f t="shared" si="2"/>
        <v>0</v>
      </c>
      <c r="AE45" s="21">
        <f t="shared" si="3"/>
        <v>0</v>
      </c>
      <c r="AF45" s="21">
        <f t="shared" si="4"/>
        <v>0</v>
      </c>
      <c r="AG45" s="21">
        <f t="shared" si="5"/>
        <v>0</v>
      </c>
      <c r="AH45" s="21">
        <f t="shared" si="6"/>
        <v>0</v>
      </c>
      <c r="AI45" s="21">
        <f t="shared" si="7"/>
        <v>0</v>
      </c>
      <c r="AJ45" s="21">
        <f t="shared" si="8"/>
        <v>0</v>
      </c>
      <c r="AK45" s="21">
        <f t="shared" si="9"/>
        <v>0</v>
      </c>
      <c r="AL45" s="21">
        <f t="shared" si="10"/>
        <v>0</v>
      </c>
      <c r="AM45" s="21">
        <f t="shared" si="11"/>
        <v>0</v>
      </c>
      <c r="AN45" s="21">
        <f t="shared" si="12"/>
        <v>0</v>
      </c>
      <c r="AO45" s="21">
        <f t="shared" si="13"/>
        <v>0</v>
      </c>
      <c r="AP45" s="21">
        <f t="shared" si="14"/>
        <v>0</v>
      </c>
      <c r="AQ45" s="21">
        <f t="shared" si="15"/>
        <v>0</v>
      </c>
      <c r="AR45" s="21">
        <f t="shared" si="16"/>
        <v>0</v>
      </c>
      <c r="AS45" s="21">
        <f t="shared" si="17"/>
        <v>0</v>
      </c>
      <c r="BG45" s="21"/>
      <c r="BH45" s="21"/>
      <c r="BI45" s="21"/>
      <c r="BJ45" s="21"/>
      <c r="BK45" s="21"/>
      <c r="BL45" s="21"/>
      <c r="BM45" s="21"/>
      <c r="BN45" s="21"/>
      <c r="BO45" s="21"/>
      <c r="BP45" s="21"/>
      <c r="BQ45" s="21"/>
      <c r="BS45" s="21"/>
      <c r="BT45" s="41"/>
    </row>
    <row r="46" spans="1:72" ht="15.75" x14ac:dyDescent="0.25">
      <c r="A46" s="4">
        <v>29</v>
      </c>
      <c r="B46" s="107"/>
      <c r="C46" s="108"/>
      <c r="D46" s="109"/>
      <c r="E46" s="58"/>
      <c r="F46" s="90"/>
      <c r="G46" s="84"/>
      <c r="H46" s="82"/>
      <c r="I46" s="82"/>
      <c r="J46" s="82"/>
      <c r="K46" s="85"/>
      <c r="L46" s="86"/>
      <c r="M46" s="82"/>
      <c r="N46" s="82"/>
      <c r="O46" s="82"/>
      <c r="P46" s="85"/>
      <c r="Q46" s="85"/>
      <c r="R46" s="85"/>
      <c r="S46" s="85"/>
      <c r="T46" s="85"/>
      <c r="U46" s="85"/>
      <c r="V46" s="85"/>
      <c r="W46" s="100">
        <f t="shared" si="18"/>
        <v>0</v>
      </c>
      <c r="X46" s="43">
        <f t="shared" si="1"/>
        <v>0</v>
      </c>
      <c r="Y46" s="62">
        <f t="shared" si="19"/>
        <v>2</v>
      </c>
      <c r="Z46" s="5"/>
      <c r="AA46" s="5"/>
      <c r="AB46" s="5"/>
      <c r="AD46" s="21">
        <f t="shared" si="2"/>
        <v>0</v>
      </c>
      <c r="AE46" s="21">
        <f t="shared" si="3"/>
        <v>0</v>
      </c>
      <c r="AF46" s="21">
        <f t="shared" si="4"/>
        <v>0</v>
      </c>
      <c r="AG46" s="21">
        <f t="shared" si="5"/>
        <v>0</v>
      </c>
      <c r="AH46" s="21">
        <f t="shared" si="6"/>
        <v>0</v>
      </c>
      <c r="AI46" s="21">
        <f t="shared" si="7"/>
        <v>0</v>
      </c>
      <c r="AJ46" s="21">
        <f t="shared" si="8"/>
        <v>0</v>
      </c>
      <c r="AK46" s="21">
        <f t="shared" si="9"/>
        <v>0</v>
      </c>
      <c r="AL46" s="21">
        <f t="shared" si="10"/>
        <v>0</v>
      </c>
      <c r="AM46" s="21">
        <f t="shared" si="11"/>
        <v>0</v>
      </c>
      <c r="AN46" s="21">
        <f t="shared" si="12"/>
        <v>0</v>
      </c>
      <c r="AO46" s="21">
        <f t="shared" si="13"/>
        <v>0</v>
      </c>
      <c r="AP46" s="21">
        <f t="shared" si="14"/>
        <v>0</v>
      </c>
      <c r="AQ46" s="21">
        <f t="shared" si="15"/>
        <v>0</v>
      </c>
      <c r="AR46" s="21">
        <f t="shared" si="16"/>
        <v>0</v>
      </c>
      <c r="AS46" s="21">
        <f t="shared" si="17"/>
        <v>0</v>
      </c>
      <c r="BG46" s="21"/>
      <c r="BH46" s="21"/>
      <c r="BI46" s="21"/>
      <c r="BJ46" s="21"/>
      <c r="BK46" s="21"/>
      <c r="BL46" s="21"/>
      <c r="BM46" s="21"/>
      <c r="BN46" s="21"/>
      <c r="BO46" s="21"/>
      <c r="BP46" s="21"/>
      <c r="BQ46" s="21"/>
      <c r="BS46" s="21"/>
      <c r="BT46" s="41"/>
    </row>
    <row r="47" spans="1:72" ht="15.75" x14ac:dyDescent="0.25">
      <c r="A47" s="4">
        <v>30</v>
      </c>
      <c r="B47" s="107"/>
      <c r="C47" s="108"/>
      <c r="D47" s="109"/>
      <c r="E47" s="58"/>
      <c r="F47" s="88"/>
      <c r="G47" s="81"/>
      <c r="H47" s="82"/>
      <c r="I47" s="82"/>
      <c r="J47" s="82"/>
      <c r="K47" s="82"/>
      <c r="L47" s="83"/>
      <c r="M47" s="82"/>
      <c r="N47" s="82"/>
      <c r="O47" s="82"/>
      <c r="P47" s="82"/>
      <c r="Q47" s="82"/>
      <c r="R47" s="82"/>
      <c r="S47" s="82"/>
      <c r="T47" s="82"/>
      <c r="U47" s="82"/>
      <c r="V47" s="82"/>
      <c r="W47" s="100">
        <f t="shared" si="18"/>
        <v>0</v>
      </c>
      <c r="X47" s="43">
        <f t="shared" si="1"/>
        <v>0</v>
      </c>
      <c r="Y47" s="62">
        <f t="shared" si="19"/>
        <v>2</v>
      </c>
      <c r="Z47" s="5"/>
      <c r="AA47" s="5"/>
      <c r="AB47" s="5"/>
      <c r="AD47" s="21">
        <f t="shared" si="2"/>
        <v>0</v>
      </c>
      <c r="AE47" s="21">
        <f t="shared" si="3"/>
        <v>0</v>
      </c>
      <c r="AF47" s="21">
        <f t="shared" si="4"/>
        <v>0</v>
      </c>
      <c r="AG47" s="21">
        <f t="shared" si="5"/>
        <v>0</v>
      </c>
      <c r="AH47" s="21">
        <f t="shared" si="6"/>
        <v>0</v>
      </c>
      <c r="AI47" s="21">
        <f t="shared" si="7"/>
        <v>0</v>
      </c>
      <c r="AJ47" s="21">
        <f t="shared" si="8"/>
        <v>0</v>
      </c>
      <c r="AK47" s="21">
        <f t="shared" si="9"/>
        <v>0</v>
      </c>
      <c r="AL47" s="21">
        <f t="shared" si="10"/>
        <v>0</v>
      </c>
      <c r="AM47" s="21">
        <f t="shared" si="11"/>
        <v>0</v>
      </c>
      <c r="AN47" s="21">
        <f t="shared" si="12"/>
        <v>0</v>
      </c>
      <c r="AO47" s="21">
        <f t="shared" si="13"/>
        <v>0</v>
      </c>
      <c r="AP47" s="21">
        <f t="shared" si="14"/>
        <v>0</v>
      </c>
      <c r="AQ47" s="21">
        <f t="shared" si="15"/>
        <v>0</v>
      </c>
      <c r="AR47" s="21">
        <f t="shared" si="16"/>
        <v>0</v>
      </c>
      <c r="AS47" s="21">
        <f t="shared" si="17"/>
        <v>0</v>
      </c>
      <c r="BG47" s="21"/>
      <c r="BH47" s="21"/>
      <c r="BI47" s="21"/>
      <c r="BJ47" s="21"/>
      <c r="BK47" s="21"/>
      <c r="BL47" s="21"/>
      <c r="BM47" s="21"/>
      <c r="BN47" s="21"/>
      <c r="BO47" s="21"/>
      <c r="BP47" s="21"/>
      <c r="BQ47" s="21"/>
      <c r="BS47" s="21"/>
      <c r="BT47" s="41"/>
    </row>
    <row r="48" spans="1:72" ht="15.75" x14ac:dyDescent="0.25">
      <c r="A48" s="10">
        <v>31</v>
      </c>
      <c r="B48" s="107"/>
      <c r="C48" s="108"/>
      <c r="D48" s="109"/>
      <c r="E48" s="58"/>
      <c r="F48" s="88"/>
      <c r="G48" s="81"/>
      <c r="H48" s="82"/>
      <c r="I48" s="82"/>
      <c r="J48" s="82"/>
      <c r="K48" s="82"/>
      <c r="L48" s="83"/>
      <c r="M48" s="82"/>
      <c r="N48" s="82"/>
      <c r="O48" s="82"/>
      <c r="P48" s="82"/>
      <c r="Q48" s="82"/>
      <c r="R48" s="82"/>
      <c r="S48" s="82"/>
      <c r="T48" s="82"/>
      <c r="U48" s="82"/>
      <c r="V48" s="82"/>
      <c r="W48" s="100">
        <f t="shared" si="18"/>
        <v>0</v>
      </c>
      <c r="X48" s="43">
        <f t="shared" si="1"/>
        <v>0</v>
      </c>
      <c r="Y48" s="62">
        <f t="shared" si="19"/>
        <v>2</v>
      </c>
      <c r="Z48" s="5"/>
      <c r="AA48" s="5"/>
      <c r="AB48" s="5"/>
      <c r="AD48" s="21">
        <f t="shared" si="2"/>
        <v>0</v>
      </c>
      <c r="AE48" s="21">
        <f t="shared" si="3"/>
        <v>0</v>
      </c>
      <c r="AF48" s="21">
        <f t="shared" si="4"/>
        <v>0</v>
      </c>
      <c r="AG48" s="21">
        <f t="shared" si="5"/>
        <v>0</v>
      </c>
      <c r="AH48" s="21">
        <f t="shared" si="6"/>
        <v>0</v>
      </c>
      <c r="AI48" s="21">
        <f t="shared" si="7"/>
        <v>0</v>
      </c>
      <c r="AJ48" s="21">
        <f t="shared" si="8"/>
        <v>0</v>
      </c>
      <c r="AK48" s="21">
        <f t="shared" si="9"/>
        <v>0</v>
      </c>
      <c r="AL48" s="21">
        <f t="shared" si="10"/>
        <v>0</v>
      </c>
      <c r="AM48" s="21">
        <f t="shared" si="11"/>
        <v>0</v>
      </c>
      <c r="AN48" s="21">
        <f t="shared" si="12"/>
        <v>0</v>
      </c>
      <c r="AO48" s="21">
        <f t="shared" si="13"/>
        <v>0</v>
      </c>
      <c r="AP48" s="21">
        <f t="shared" si="14"/>
        <v>0</v>
      </c>
      <c r="AQ48" s="21">
        <f t="shared" si="15"/>
        <v>0</v>
      </c>
      <c r="AR48" s="21">
        <f t="shared" si="16"/>
        <v>0</v>
      </c>
      <c r="AS48" s="21">
        <f t="shared" si="17"/>
        <v>0</v>
      </c>
      <c r="BG48" s="21"/>
      <c r="BH48" s="21"/>
      <c r="BI48" s="21"/>
      <c r="BJ48" s="21"/>
      <c r="BK48" s="21"/>
      <c r="BL48" s="21"/>
      <c r="BM48" s="21"/>
      <c r="BN48" s="21"/>
      <c r="BO48" s="21"/>
      <c r="BP48" s="21"/>
      <c r="BQ48" s="21"/>
      <c r="BS48" s="21"/>
      <c r="BT48" s="41"/>
    </row>
    <row r="49" spans="1:72" ht="15.75" x14ac:dyDescent="0.25">
      <c r="A49" s="10">
        <v>32</v>
      </c>
      <c r="B49" s="107"/>
      <c r="C49" s="108"/>
      <c r="D49" s="109"/>
      <c r="E49" s="59"/>
      <c r="F49" s="90"/>
      <c r="G49" s="84"/>
      <c r="H49" s="82"/>
      <c r="I49" s="82"/>
      <c r="J49" s="82"/>
      <c r="K49" s="85"/>
      <c r="L49" s="86"/>
      <c r="M49" s="82"/>
      <c r="N49" s="82"/>
      <c r="O49" s="82"/>
      <c r="P49" s="85"/>
      <c r="Q49" s="85"/>
      <c r="R49" s="85"/>
      <c r="S49" s="85"/>
      <c r="T49" s="85"/>
      <c r="U49" s="85"/>
      <c r="V49" s="85"/>
      <c r="W49" s="100">
        <f t="shared" si="18"/>
        <v>0</v>
      </c>
      <c r="X49" s="43">
        <f t="shared" si="1"/>
        <v>0</v>
      </c>
      <c r="Y49" s="62">
        <f t="shared" si="19"/>
        <v>2</v>
      </c>
      <c r="Z49" s="5"/>
      <c r="AA49" s="5"/>
      <c r="AB49" s="5"/>
      <c r="AD49" s="21">
        <f t="shared" si="2"/>
        <v>0</v>
      </c>
      <c r="AE49" s="21">
        <f t="shared" si="3"/>
        <v>0</v>
      </c>
      <c r="AF49" s="21">
        <f t="shared" si="4"/>
        <v>0</v>
      </c>
      <c r="AG49" s="21">
        <f t="shared" si="5"/>
        <v>0</v>
      </c>
      <c r="AH49" s="21">
        <f t="shared" si="6"/>
        <v>0</v>
      </c>
      <c r="AI49" s="21">
        <f t="shared" si="7"/>
        <v>0</v>
      </c>
      <c r="AJ49" s="21">
        <f t="shared" si="8"/>
        <v>0</v>
      </c>
      <c r="AK49" s="21">
        <f t="shared" si="9"/>
        <v>0</v>
      </c>
      <c r="AL49" s="21">
        <f t="shared" si="10"/>
        <v>0</v>
      </c>
      <c r="AM49" s="21">
        <f t="shared" si="11"/>
        <v>0</v>
      </c>
      <c r="AN49" s="21">
        <f t="shared" si="12"/>
        <v>0</v>
      </c>
      <c r="AO49" s="21">
        <f t="shared" si="13"/>
        <v>0</v>
      </c>
      <c r="AP49" s="21">
        <f t="shared" si="14"/>
        <v>0</v>
      </c>
      <c r="AQ49" s="21">
        <f t="shared" si="15"/>
        <v>0</v>
      </c>
      <c r="AR49" s="21">
        <f t="shared" si="16"/>
        <v>0</v>
      </c>
      <c r="AS49" s="21">
        <f t="shared" si="17"/>
        <v>0</v>
      </c>
      <c r="BG49" s="21"/>
      <c r="BH49" s="21"/>
      <c r="BI49" s="21"/>
      <c r="BJ49" s="21"/>
      <c r="BK49" s="21"/>
      <c r="BL49" s="21"/>
      <c r="BM49" s="21"/>
      <c r="BN49" s="21"/>
      <c r="BO49" s="21"/>
      <c r="BP49" s="21"/>
      <c r="BQ49" s="21"/>
      <c r="BS49" s="21"/>
      <c r="BT49" s="41"/>
    </row>
    <row r="50" spans="1:72" ht="15.75" x14ac:dyDescent="0.25">
      <c r="A50" s="10">
        <v>33</v>
      </c>
      <c r="B50" s="107"/>
      <c r="C50" s="108"/>
      <c r="D50" s="109"/>
      <c r="E50" s="59"/>
      <c r="F50" s="90"/>
      <c r="G50" s="84"/>
      <c r="H50" s="82"/>
      <c r="I50" s="82"/>
      <c r="J50" s="82"/>
      <c r="K50" s="85"/>
      <c r="L50" s="86"/>
      <c r="M50" s="82"/>
      <c r="N50" s="82"/>
      <c r="O50" s="82"/>
      <c r="P50" s="85"/>
      <c r="Q50" s="85"/>
      <c r="R50" s="85"/>
      <c r="S50" s="85"/>
      <c r="T50" s="85"/>
      <c r="U50" s="85"/>
      <c r="V50" s="85"/>
      <c r="W50" s="100">
        <f t="shared" si="18"/>
        <v>0</v>
      </c>
      <c r="X50" s="43">
        <f t="shared" si="1"/>
        <v>0</v>
      </c>
      <c r="Y50" s="62">
        <f t="shared" si="19"/>
        <v>2</v>
      </c>
      <c r="Z50" s="5"/>
      <c r="AA50" s="5"/>
      <c r="AB50" s="5"/>
      <c r="AD50" s="21">
        <f t="shared" si="2"/>
        <v>0</v>
      </c>
      <c r="AE50" s="21">
        <f t="shared" si="3"/>
        <v>0</v>
      </c>
      <c r="AF50" s="21">
        <f t="shared" si="4"/>
        <v>0</v>
      </c>
      <c r="AG50" s="21">
        <f t="shared" si="5"/>
        <v>0</v>
      </c>
      <c r="AH50" s="21">
        <f t="shared" si="6"/>
        <v>0</v>
      </c>
      <c r="AI50" s="21">
        <f t="shared" si="7"/>
        <v>0</v>
      </c>
      <c r="AJ50" s="21">
        <f t="shared" si="8"/>
        <v>0</v>
      </c>
      <c r="AK50" s="21">
        <f t="shared" si="9"/>
        <v>0</v>
      </c>
      <c r="AL50" s="21">
        <f t="shared" si="10"/>
        <v>0</v>
      </c>
      <c r="AM50" s="21">
        <f t="shared" si="11"/>
        <v>0</v>
      </c>
      <c r="AN50" s="21">
        <f t="shared" si="12"/>
        <v>0</v>
      </c>
      <c r="AO50" s="21">
        <f t="shared" si="13"/>
        <v>0</v>
      </c>
      <c r="AP50" s="21">
        <f t="shared" si="14"/>
        <v>0</v>
      </c>
      <c r="AQ50" s="21">
        <f t="shared" si="15"/>
        <v>0</v>
      </c>
      <c r="AR50" s="21">
        <f t="shared" si="16"/>
        <v>0</v>
      </c>
      <c r="AS50" s="21">
        <f t="shared" si="17"/>
        <v>0</v>
      </c>
      <c r="BG50" s="21"/>
      <c r="BH50" s="21"/>
      <c r="BI50" s="21"/>
      <c r="BJ50" s="21"/>
      <c r="BK50" s="21"/>
      <c r="BL50" s="21"/>
      <c r="BM50" s="21"/>
      <c r="BN50" s="21"/>
      <c r="BO50" s="21"/>
      <c r="BP50" s="21"/>
      <c r="BQ50" s="21"/>
      <c r="BS50" s="21"/>
      <c r="BT50" s="41"/>
    </row>
    <row r="51" spans="1:72" x14ac:dyDescent="0.25">
      <c r="A51" s="15">
        <v>34</v>
      </c>
      <c r="B51" s="107"/>
      <c r="C51" s="108"/>
      <c r="D51" s="109"/>
      <c r="E51" s="42"/>
      <c r="F51" s="88"/>
      <c r="G51" s="87"/>
      <c r="H51" s="82"/>
      <c r="I51" s="82"/>
      <c r="J51" s="82"/>
      <c r="K51" s="82"/>
      <c r="L51" s="83"/>
      <c r="M51" s="82"/>
      <c r="N51" s="82"/>
      <c r="O51" s="82"/>
      <c r="P51" s="82"/>
      <c r="Q51" s="82"/>
      <c r="R51" s="82"/>
      <c r="S51" s="82"/>
      <c r="T51" s="82"/>
      <c r="U51" s="82"/>
      <c r="V51" s="82"/>
      <c r="W51" s="100">
        <f t="shared" si="18"/>
        <v>0</v>
      </c>
      <c r="X51" s="43">
        <f t="shared" si="1"/>
        <v>0</v>
      </c>
      <c r="Y51" s="62">
        <f t="shared" si="19"/>
        <v>2</v>
      </c>
      <c r="AD51" s="21">
        <f t="shared" si="2"/>
        <v>0</v>
      </c>
      <c r="AE51" s="21">
        <f t="shared" si="3"/>
        <v>0</v>
      </c>
      <c r="AF51" s="21">
        <f t="shared" si="4"/>
        <v>0</v>
      </c>
      <c r="AG51" s="21">
        <f t="shared" si="5"/>
        <v>0</v>
      </c>
      <c r="AH51" s="21">
        <f t="shared" si="6"/>
        <v>0</v>
      </c>
      <c r="AI51" s="21">
        <f t="shared" si="7"/>
        <v>0</v>
      </c>
      <c r="AJ51" s="21">
        <f t="shared" si="8"/>
        <v>0</v>
      </c>
      <c r="AK51" s="21">
        <f t="shared" si="9"/>
        <v>0</v>
      </c>
      <c r="AL51" s="21">
        <f t="shared" si="10"/>
        <v>0</v>
      </c>
      <c r="AM51" s="21">
        <f t="shared" si="11"/>
        <v>0</v>
      </c>
      <c r="AN51" s="21">
        <f t="shared" si="12"/>
        <v>0</v>
      </c>
      <c r="AO51" s="21">
        <f t="shared" si="13"/>
        <v>0</v>
      </c>
      <c r="AP51" s="21">
        <f t="shared" si="14"/>
        <v>0</v>
      </c>
      <c r="AQ51" s="21">
        <f t="shared" si="15"/>
        <v>0</v>
      </c>
      <c r="AR51" s="21">
        <f t="shared" si="16"/>
        <v>0</v>
      </c>
      <c r="AS51" s="21">
        <f t="shared" si="17"/>
        <v>0</v>
      </c>
      <c r="BG51" s="21"/>
      <c r="BH51" s="21"/>
      <c r="BI51" s="21"/>
      <c r="BJ51" s="21"/>
      <c r="BK51" s="21"/>
      <c r="BL51" s="21"/>
      <c r="BM51" s="21"/>
      <c r="BN51" s="21"/>
      <c r="BO51" s="21"/>
      <c r="BP51" s="21"/>
      <c r="BQ51" s="21"/>
      <c r="BS51" s="21"/>
      <c r="BT51" s="41"/>
    </row>
    <row r="52" spans="1:72" x14ac:dyDescent="0.25">
      <c r="A52" s="15">
        <v>35</v>
      </c>
      <c r="B52" s="107"/>
      <c r="C52" s="108"/>
      <c r="D52" s="109"/>
      <c r="E52" s="42"/>
      <c r="F52" s="88"/>
      <c r="G52" s="87"/>
      <c r="H52" s="82"/>
      <c r="I52" s="82"/>
      <c r="J52" s="82"/>
      <c r="K52" s="82"/>
      <c r="L52" s="83"/>
      <c r="M52" s="82"/>
      <c r="N52" s="82"/>
      <c r="O52" s="82"/>
      <c r="P52" s="82"/>
      <c r="Q52" s="82"/>
      <c r="R52" s="82"/>
      <c r="S52" s="82"/>
      <c r="T52" s="82"/>
      <c r="U52" s="82"/>
      <c r="V52" s="82"/>
      <c r="W52" s="100">
        <f t="shared" si="18"/>
        <v>0</v>
      </c>
      <c r="X52" s="43">
        <f t="shared" si="1"/>
        <v>0</v>
      </c>
      <c r="Y52" s="62">
        <f t="shared" si="19"/>
        <v>2</v>
      </c>
      <c r="AD52" s="21">
        <f t="shared" si="2"/>
        <v>0</v>
      </c>
      <c r="AE52" s="21">
        <f t="shared" si="3"/>
        <v>0</v>
      </c>
      <c r="AF52" s="21">
        <f t="shared" si="4"/>
        <v>0</v>
      </c>
      <c r="AG52" s="21">
        <f t="shared" si="5"/>
        <v>0</v>
      </c>
      <c r="AH52" s="21">
        <f t="shared" si="6"/>
        <v>0</v>
      </c>
      <c r="AI52" s="21">
        <f t="shared" si="7"/>
        <v>0</v>
      </c>
      <c r="AJ52" s="21">
        <f t="shared" si="8"/>
        <v>0</v>
      </c>
      <c r="AK52" s="21">
        <f t="shared" si="9"/>
        <v>0</v>
      </c>
      <c r="AL52" s="21">
        <f t="shared" si="10"/>
        <v>0</v>
      </c>
      <c r="AM52" s="21">
        <f t="shared" si="11"/>
        <v>0</v>
      </c>
      <c r="AN52" s="21">
        <f t="shared" si="12"/>
        <v>0</v>
      </c>
      <c r="AO52" s="21">
        <f t="shared" si="13"/>
        <v>0</v>
      </c>
      <c r="AP52" s="21">
        <f t="shared" si="14"/>
        <v>0</v>
      </c>
      <c r="AQ52" s="21">
        <f t="shared" si="15"/>
        <v>0</v>
      </c>
      <c r="AR52" s="21">
        <f t="shared" si="16"/>
        <v>0</v>
      </c>
      <c r="AS52" s="21">
        <f t="shared" si="17"/>
        <v>0</v>
      </c>
      <c r="BG52" s="21"/>
      <c r="BH52" s="21"/>
      <c r="BI52" s="21"/>
      <c r="BJ52" s="21"/>
      <c r="BK52" s="21"/>
      <c r="BL52" s="21"/>
      <c r="BM52" s="21"/>
      <c r="BN52" s="21"/>
      <c r="BO52" s="21"/>
      <c r="BP52" s="21"/>
      <c r="BQ52" s="21"/>
      <c r="BS52" s="21"/>
      <c r="BT52" s="41"/>
    </row>
    <row r="53" spans="1:72" x14ac:dyDescent="0.25">
      <c r="A53" s="15">
        <v>36</v>
      </c>
      <c r="B53" s="107"/>
      <c r="C53" s="108"/>
      <c r="D53" s="109"/>
      <c r="E53" s="42"/>
      <c r="F53" s="88"/>
      <c r="G53" s="87"/>
      <c r="H53" s="82"/>
      <c r="I53" s="82"/>
      <c r="J53" s="82"/>
      <c r="K53" s="82"/>
      <c r="L53" s="83"/>
      <c r="M53" s="82"/>
      <c r="N53" s="82"/>
      <c r="O53" s="82"/>
      <c r="P53" s="82"/>
      <c r="Q53" s="82"/>
      <c r="R53" s="82"/>
      <c r="S53" s="82"/>
      <c r="T53" s="82"/>
      <c r="U53" s="82"/>
      <c r="V53" s="82"/>
      <c r="W53" s="100">
        <f t="shared" si="18"/>
        <v>0</v>
      </c>
      <c r="X53" s="43">
        <f t="shared" si="1"/>
        <v>0</v>
      </c>
      <c r="Y53" s="62">
        <f t="shared" si="19"/>
        <v>2</v>
      </c>
      <c r="AD53" s="21">
        <f t="shared" si="2"/>
        <v>0</v>
      </c>
      <c r="AE53" s="21">
        <f t="shared" si="3"/>
        <v>0</v>
      </c>
      <c r="AF53" s="21">
        <f t="shared" si="4"/>
        <v>0</v>
      </c>
      <c r="AG53" s="21">
        <f t="shared" si="5"/>
        <v>0</v>
      </c>
      <c r="AH53" s="21">
        <f t="shared" si="6"/>
        <v>0</v>
      </c>
      <c r="AI53" s="21">
        <f t="shared" si="7"/>
        <v>0</v>
      </c>
      <c r="AJ53" s="21">
        <f t="shared" si="8"/>
        <v>0</v>
      </c>
      <c r="AK53" s="21">
        <f t="shared" si="9"/>
        <v>0</v>
      </c>
      <c r="AL53" s="21">
        <f t="shared" si="10"/>
        <v>0</v>
      </c>
      <c r="AM53" s="21">
        <f t="shared" si="11"/>
        <v>0</v>
      </c>
      <c r="AN53" s="21">
        <f t="shared" si="12"/>
        <v>0</v>
      </c>
      <c r="AO53" s="21">
        <f t="shared" si="13"/>
        <v>0</v>
      </c>
      <c r="AP53" s="21">
        <f t="shared" si="14"/>
        <v>0</v>
      </c>
      <c r="AQ53" s="21">
        <f t="shared" si="15"/>
        <v>0</v>
      </c>
      <c r="AR53" s="21">
        <f t="shared" si="16"/>
        <v>0</v>
      </c>
      <c r="AS53" s="21">
        <f t="shared" si="17"/>
        <v>0</v>
      </c>
      <c r="BG53" s="21"/>
      <c r="BH53" s="21"/>
      <c r="BI53" s="21"/>
      <c r="BJ53" s="21"/>
      <c r="BK53" s="21"/>
      <c r="BL53" s="21"/>
      <c r="BM53" s="21"/>
      <c r="BN53" s="21"/>
      <c r="BO53" s="21"/>
      <c r="BP53" s="21"/>
      <c r="BQ53" s="21"/>
      <c r="BS53" s="21"/>
      <c r="BT53" s="41"/>
    </row>
    <row r="54" spans="1:72" x14ac:dyDescent="0.25">
      <c r="A54" s="15">
        <v>37</v>
      </c>
      <c r="B54" s="107"/>
      <c r="C54" s="108"/>
      <c r="D54" s="109"/>
      <c r="E54" s="42"/>
      <c r="F54" s="88"/>
      <c r="G54" s="87"/>
      <c r="H54" s="82"/>
      <c r="I54" s="82"/>
      <c r="J54" s="82"/>
      <c r="K54" s="82"/>
      <c r="L54" s="83"/>
      <c r="M54" s="82"/>
      <c r="N54" s="82"/>
      <c r="O54" s="82"/>
      <c r="P54" s="82"/>
      <c r="Q54" s="82"/>
      <c r="R54" s="82"/>
      <c r="S54" s="82"/>
      <c r="T54" s="82"/>
      <c r="U54" s="82"/>
      <c r="V54" s="82"/>
      <c r="W54" s="100">
        <f t="shared" si="18"/>
        <v>0</v>
      </c>
      <c r="X54" s="43">
        <f t="shared" si="1"/>
        <v>0</v>
      </c>
      <c r="Y54" s="62">
        <f t="shared" si="19"/>
        <v>2</v>
      </c>
      <c r="AD54" s="21">
        <f t="shared" si="2"/>
        <v>0</v>
      </c>
      <c r="AE54" s="21">
        <f t="shared" si="3"/>
        <v>0</v>
      </c>
      <c r="AF54" s="21">
        <f t="shared" si="4"/>
        <v>0</v>
      </c>
      <c r="AG54" s="21">
        <f t="shared" si="5"/>
        <v>0</v>
      </c>
      <c r="AH54" s="21">
        <f t="shared" si="6"/>
        <v>0</v>
      </c>
      <c r="AI54" s="21">
        <f t="shared" si="7"/>
        <v>0</v>
      </c>
      <c r="AJ54" s="21">
        <f t="shared" si="8"/>
        <v>0</v>
      </c>
      <c r="AK54" s="21">
        <f t="shared" si="9"/>
        <v>0</v>
      </c>
      <c r="AL54" s="21">
        <f t="shared" si="10"/>
        <v>0</v>
      </c>
      <c r="AM54" s="21">
        <f t="shared" si="11"/>
        <v>0</v>
      </c>
      <c r="AN54" s="21">
        <f t="shared" si="12"/>
        <v>0</v>
      </c>
      <c r="AO54" s="21">
        <f t="shared" si="13"/>
        <v>0</v>
      </c>
      <c r="AP54" s="21">
        <f t="shared" si="14"/>
        <v>0</v>
      </c>
      <c r="AQ54" s="21">
        <f t="shared" si="15"/>
        <v>0</v>
      </c>
      <c r="AR54" s="21">
        <f t="shared" si="16"/>
        <v>0</v>
      </c>
      <c r="AS54" s="21">
        <f t="shared" si="17"/>
        <v>0</v>
      </c>
      <c r="BG54" s="21"/>
      <c r="BH54" s="21"/>
      <c r="BI54" s="21"/>
      <c r="BJ54" s="21"/>
      <c r="BK54" s="21"/>
      <c r="BL54" s="21"/>
      <c r="BM54" s="21"/>
      <c r="BN54" s="21"/>
      <c r="BO54" s="21"/>
      <c r="BP54" s="21"/>
      <c r="BQ54" s="21"/>
      <c r="BS54" s="21"/>
      <c r="BT54" s="41"/>
    </row>
    <row r="55" spans="1:72" x14ac:dyDescent="0.25">
      <c r="A55" s="15">
        <v>38</v>
      </c>
      <c r="B55" s="107"/>
      <c r="C55" s="108"/>
      <c r="D55" s="109"/>
      <c r="E55" s="42"/>
      <c r="F55" s="88"/>
      <c r="G55" s="87"/>
      <c r="H55" s="82"/>
      <c r="I55" s="82"/>
      <c r="J55" s="82"/>
      <c r="K55" s="82"/>
      <c r="L55" s="83"/>
      <c r="M55" s="82"/>
      <c r="N55" s="82"/>
      <c r="O55" s="82"/>
      <c r="P55" s="82"/>
      <c r="Q55" s="82"/>
      <c r="R55" s="82"/>
      <c r="S55" s="82"/>
      <c r="T55" s="82"/>
      <c r="U55" s="82"/>
      <c r="V55" s="82"/>
      <c r="W55" s="100">
        <f t="shared" si="18"/>
        <v>0</v>
      </c>
      <c r="X55" s="43">
        <f t="shared" si="1"/>
        <v>0</v>
      </c>
      <c r="Y55" s="62">
        <f t="shared" si="19"/>
        <v>2</v>
      </c>
      <c r="AD55" s="21">
        <f t="shared" si="2"/>
        <v>0</v>
      </c>
      <c r="AE55" s="21">
        <f t="shared" si="3"/>
        <v>0</v>
      </c>
      <c r="AF55" s="21">
        <f t="shared" si="4"/>
        <v>0</v>
      </c>
      <c r="AG55" s="21">
        <f t="shared" si="5"/>
        <v>0</v>
      </c>
      <c r="AH55" s="21">
        <f t="shared" si="6"/>
        <v>0</v>
      </c>
      <c r="AI55" s="21">
        <f t="shared" si="7"/>
        <v>0</v>
      </c>
      <c r="AJ55" s="21">
        <f t="shared" si="8"/>
        <v>0</v>
      </c>
      <c r="AK55" s="21">
        <f t="shared" si="9"/>
        <v>0</v>
      </c>
      <c r="AL55" s="21">
        <f t="shared" si="10"/>
        <v>0</v>
      </c>
      <c r="AM55" s="21">
        <f t="shared" si="11"/>
        <v>0</v>
      </c>
      <c r="AN55" s="21">
        <f t="shared" si="12"/>
        <v>0</v>
      </c>
      <c r="AO55" s="21">
        <f t="shared" si="13"/>
        <v>0</v>
      </c>
      <c r="AP55" s="21">
        <f t="shared" si="14"/>
        <v>0</v>
      </c>
      <c r="AQ55" s="21">
        <f t="shared" si="15"/>
        <v>0</v>
      </c>
      <c r="AR55" s="21">
        <f t="shared" si="16"/>
        <v>0</v>
      </c>
      <c r="AS55" s="21">
        <f t="shared" si="17"/>
        <v>0</v>
      </c>
      <c r="BG55" s="21"/>
      <c r="BH55" s="21"/>
      <c r="BI55" s="21"/>
      <c r="BJ55" s="21"/>
      <c r="BK55" s="21"/>
      <c r="BL55" s="21"/>
      <c r="BM55" s="21"/>
      <c r="BN55" s="21"/>
      <c r="BO55" s="21"/>
      <c r="BP55" s="21"/>
      <c r="BQ55" s="21"/>
      <c r="BS55" s="21"/>
      <c r="BT55" s="41"/>
    </row>
    <row r="56" spans="1:72" x14ac:dyDescent="0.25">
      <c r="A56" s="15">
        <v>39</v>
      </c>
      <c r="B56" s="107"/>
      <c r="C56" s="108"/>
      <c r="D56" s="109"/>
      <c r="E56" s="42"/>
      <c r="F56" s="88"/>
      <c r="G56" s="87"/>
      <c r="H56" s="82"/>
      <c r="I56" s="82"/>
      <c r="J56" s="82"/>
      <c r="K56" s="82"/>
      <c r="L56" s="83"/>
      <c r="M56" s="82"/>
      <c r="N56" s="82"/>
      <c r="O56" s="82"/>
      <c r="P56" s="82"/>
      <c r="Q56" s="82"/>
      <c r="R56" s="82"/>
      <c r="S56" s="82"/>
      <c r="T56" s="82"/>
      <c r="U56" s="82"/>
      <c r="V56" s="82"/>
      <c r="W56" s="100">
        <f t="shared" si="18"/>
        <v>0</v>
      </c>
      <c r="X56" s="43">
        <f t="shared" si="1"/>
        <v>0</v>
      </c>
      <c r="Y56" s="62">
        <f t="shared" si="19"/>
        <v>2</v>
      </c>
      <c r="AD56" s="21">
        <f t="shared" si="2"/>
        <v>0</v>
      </c>
      <c r="AE56" s="21">
        <f t="shared" si="3"/>
        <v>0</v>
      </c>
      <c r="AF56" s="21">
        <f t="shared" si="4"/>
        <v>0</v>
      </c>
      <c r="AG56" s="21">
        <f t="shared" si="5"/>
        <v>0</v>
      </c>
      <c r="AH56" s="21">
        <f t="shared" si="6"/>
        <v>0</v>
      </c>
      <c r="AI56" s="21">
        <f t="shared" si="7"/>
        <v>0</v>
      </c>
      <c r="AJ56" s="21">
        <f t="shared" si="8"/>
        <v>0</v>
      </c>
      <c r="AK56" s="21">
        <f t="shared" si="9"/>
        <v>0</v>
      </c>
      <c r="AL56" s="21">
        <f t="shared" si="10"/>
        <v>0</v>
      </c>
      <c r="AM56" s="21">
        <f t="shared" si="11"/>
        <v>0</v>
      </c>
      <c r="AN56" s="21">
        <f t="shared" si="12"/>
        <v>0</v>
      </c>
      <c r="AO56" s="21">
        <f t="shared" si="13"/>
        <v>0</v>
      </c>
      <c r="AP56" s="21">
        <f t="shared" si="14"/>
        <v>0</v>
      </c>
      <c r="AQ56" s="21">
        <f t="shared" si="15"/>
        <v>0</v>
      </c>
      <c r="AR56" s="21">
        <f t="shared" si="16"/>
        <v>0</v>
      </c>
      <c r="AS56" s="21">
        <f t="shared" si="17"/>
        <v>0</v>
      </c>
      <c r="BG56" s="21"/>
      <c r="BH56" s="21"/>
      <c r="BI56" s="21"/>
      <c r="BJ56" s="21"/>
      <c r="BK56" s="21"/>
      <c r="BL56" s="21"/>
      <c r="BM56" s="21"/>
      <c r="BN56" s="21"/>
      <c r="BO56" s="21"/>
      <c r="BP56" s="21"/>
      <c r="BQ56" s="21"/>
      <c r="BS56" s="21"/>
      <c r="BT56" s="41"/>
    </row>
    <row r="57" spans="1:72" x14ac:dyDescent="0.25">
      <c r="A57" s="15">
        <v>40</v>
      </c>
      <c r="B57" s="107"/>
      <c r="C57" s="108"/>
      <c r="D57" s="109"/>
      <c r="E57" s="42"/>
      <c r="F57" s="88"/>
      <c r="G57" s="87"/>
      <c r="H57" s="82"/>
      <c r="I57" s="82"/>
      <c r="J57" s="82"/>
      <c r="K57" s="82"/>
      <c r="L57" s="83"/>
      <c r="M57" s="82"/>
      <c r="N57" s="82"/>
      <c r="O57" s="82"/>
      <c r="P57" s="82"/>
      <c r="Q57" s="82"/>
      <c r="R57" s="82"/>
      <c r="S57" s="82"/>
      <c r="T57" s="82"/>
      <c r="U57" s="82"/>
      <c r="V57" s="82"/>
      <c r="W57" s="100">
        <f t="shared" si="18"/>
        <v>0</v>
      </c>
      <c r="X57" s="43">
        <f t="shared" si="1"/>
        <v>0</v>
      </c>
      <c r="Y57" s="62">
        <f t="shared" si="19"/>
        <v>2</v>
      </c>
      <c r="AD57" s="21">
        <f t="shared" si="2"/>
        <v>0</v>
      </c>
      <c r="AE57" s="21">
        <f t="shared" si="3"/>
        <v>0</v>
      </c>
      <c r="AF57" s="21">
        <f t="shared" si="4"/>
        <v>0</v>
      </c>
      <c r="AG57" s="21">
        <f t="shared" si="5"/>
        <v>0</v>
      </c>
      <c r="AH57" s="21">
        <f t="shared" si="6"/>
        <v>0</v>
      </c>
      <c r="AI57" s="21">
        <f t="shared" si="7"/>
        <v>0</v>
      </c>
      <c r="AJ57" s="21">
        <f t="shared" si="8"/>
        <v>0</v>
      </c>
      <c r="AK57" s="21">
        <f t="shared" si="9"/>
        <v>0</v>
      </c>
      <c r="AL57" s="21">
        <f t="shared" si="10"/>
        <v>0</v>
      </c>
      <c r="AM57" s="21">
        <f t="shared" si="11"/>
        <v>0</v>
      </c>
      <c r="AN57" s="21">
        <f t="shared" si="12"/>
        <v>0</v>
      </c>
      <c r="AO57" s="21">
        <f t="shared" si="13"/>
        <v>0</v>
      </c>
      <c r="AP57" s="21">
        <f t="shared" si="14"/>
        <v>0</v>
      </c>
      <c r="AQ57" s="21">
        <f t="shared" si="15"/>
        <v>0</v>
      </c>
      <c r="AR57" s="21">
        <f t="shared" si="16"/>
        <v>0</v>
      </c>
      <c r="AS57" s="21">
        <f t="shared" si="17"/>
        <v>0</v>
      </c>
      <c r="BG57" s="21"/>
      <c r="BH57" s="21"/>
      <c r="BI57" s="21"/>
      <c r="BJ57" s="21"/>
      <c r="BK57" s="21"/>
      <c r="BL57" s="21"/>
      <c r="BM57" s="21"/>
      <c r="BN57" s="21"/>
      <c r="BO57" s="21"/>
      <c r="BP57" s="21"/>
      <c r="BQ57" s="21"/>
      <c r="BS57" s="21"/>
      <c r="BT57" s="41"/>
    </row>
    <row r="58" spans="1:72" x14ac:dyDescent="0.25">
      <c r="A58" s="15">
        <v>41</v>
      </c>
      <c r="B58" s="107"/>
      <c r="C58" s="108"/>
      <c r="D58" s="109"/>
      <c r="E58" s="42"/>
      <c r="F58" s="88"/>
      <c r="G58" s="87"/>
      <c r="H58" s="82"/>
      <c r="I58" s="82"/>
      <c r="J58" s="82"/>
      <c r="K58" s="82"/>
      <c r="L58" s="83"/>
      <c r="M58" s="82"/>
      <c r="N58" s="82"/>
      <c r="O58" s="82"/>
      <c r="P58" s="82"/>
      <c r="Q58" s="82"/>
      <c r="R58" s="82"/>
      <c r="S58" s="82"/>
      <c r="T58" s="82"/>
      <c r="U58" s="82"/>
      <c r="V58" s="82"/>
      <c r="W58" s="100">
        <f t="shared" si="18"/>
        <v>0</v>
      </c>
      <c r="X58" s="43">
        <f t="shared" si="1"/>
        <v>0</v>
      </c>
      <c r="Y58" s="62">
        <f t="shared" si="19"/>
        <v>2</v>
      </c>
      <c r="AD58" s="21">
        <f t="shared" si="2"/>
        <v>0</v>
      </c>
      <c r="AE58" s="21">
        <f t="shared" si="3"/>
        <v>0</v>
      </c>
      <c r="AF58" s="21">
        <f t="shared" si="4"/>
        <v>0</v>
      </c>
      <c r="AG58" s="21">
        <f t="shared" si="5"/>
        <v>0</v>
      </c>
      <c r="AH58" s="21">
        <f t="shared" si="6"/>
        <v>0</v>
      </c>
      <c r="AI58" s="21">
        <f t="shared" si="7"/>
        <v>0</v>
      </c>
      <c r="AJ58" s="21">
        <f t="shared" si="8"/>
        <v>0</v>
      </c>
      <c r="AK58" s="21">
        <f t="shared" si="9"/>
        <v>0</v>
      </c>
      <c r="AL58" s="21">
        <f t="shared" si="10"/>
        <v>0</v>
      </c>
      <c r="AM58" s="21">
        <f t="shared" si="11"/>
        <v>0</v>
      </c>
      <c r="AN58" s="21">
        <f t="shared" si="12"/>
        <v>0</v>
      </c>
      <c r="AO58" s="21">
        <f t="shared" si="13"/>
        <v>0</v>
      </c>
      <c r="AP58" s="21">
        <f t="shared" si="14"/>
        <v>0</v>
      </c>
      <c r="AQ58" s="21">
        <f t="shared" si="15"/>
        <v>0</v>
      </c>
      <c r="AR58" s="21">
        <f t="shared" si="16"/>
        <v>0</v>
      </c>
      <c r="AS58" s="21">
        <f t="shared" si="17"/>
        <v>0</v>
      </c>
      <c r="BG58" s="21"/>
      <c r="BH58" s="21"/>
      <c r="BI58" s="21"/>
      <c r="BJ58" s="21"/>
      <c r="BK58" s="21"/>
      <c r="BL58" s="21"/>
      <c r="BM58" s="21"/>
      <c r="BN58" s="21"/>
      <c r="BO58" s="21"/>
      <c r="BP58" s="21"/>
      <c r="BQ58" s="21"/>
      <c r="BS58" s="21"/>
      <c r="BT58" s="41"/>
    </row>
    <row r="59" spans="1:72" x14ac:dyDescent="0.25">
      <c r="A59" s="15">
        <v>42</v>
      </c>
      <c r="B59" s="107"/>
      <c r="C59" s="108"/>
      <c r="D59" s="109"/>
      <c r="E59" s="42"/>
      <c r="F59" s="88"/>
      <c r="G59" s="87"/>
      <c r="H59" s="82"/>
      <c r="I59" s="82"/>
      <c r="J59" s="82"/>
      <c r="K59" s="82"/>
      <c r="L59" s="83"/>
      <c r="M59" s="82"/>
      <c r="N59" s="82"/>
      <c r="O59" s="82"/>
      <c r="P59" s="82"/>
      <c r="Q59" s="82"/>
      <c r="R59" s="82"/>
      <c r="S59" s="82"/>
      <c r="T59" s="82"/>
      <c r="U59" s="82"/>
      <c r="V59" s="82"/>
      <c r="W59" s="100">
        <f t="shared" si="18"/>
        <v>0</v>
      </c>
      <c r="X59" s="43">
        <f t="shared" si="1"/>
        <v>0</v>
      </c>
      <c r="Y59" s="62">
        <f t="shared" si="19"/>
        <v>2</v>
      </c>
      <c r="AD59" s="21">
        <f t="shared" si="2"/>
        <v>0</v>
      </c>
      <c r="AE59" s="21">
        <f t="shared" si="3"/>
        <v>0</v>
      </c>
      <c r="AF59" s="21">
        <f t="shared" si="4"/>
        <v>0</v>
      </c>
      <c r="AG59" s="21">
        <f t="shared" si="5"/>
        <v>0</v>
      </c>
      <c r="AH59" s="21">
        <f t="shared" si="6"/>
        <v>0</v>
      </c>
      <c r="AI59" s="21">
        <f t="shared" si="7"/>
        <v>0</v>
      </c>
      <c r="AJ59" s="21">
        <f t="shared" si="8"/>
        <v>0</v>
      </c>
      <c r="AK59" s="21">
        <f t="shared" si="9"/>
        <v>0</v>
      </c>
      <c r="AL59" s="21">
        <f t="shared" si="10"/>
        <v>0</v>
      </c>
      <c r="AM59" s="21">
        <f t="shared" si="11"/>
        <v>0</v>
      </c>
      <c r="AN59" s="21">
        <f t="shared" si="12"/>
        <v>0</v>
      </c>
      <c r="AO59" s="21">
        <f t="shared" si="13"/>
        <v>0</v>
      </c>
      <c r="AP59" s="21">
        <f t="shared" si="14"/>
        <v>0</v>
      </c>
      <c r="AQ59" s="21">
        <f t="shared" si="15"/>
        <v>0</v>
      </c>
      <c r="AR59" s="21">
        <f t="shared" si="16"/>
        <v>0</v>
      </c>
      <c r="AS59" s="21">
        <f t="shared" si="17"/>
        <v>0</v>
      </c>
      <c r="BG59" s="21"/>
      <c r="BH59" s="21"/>
      <c r="BI59" s="21"/>
      <c r="BJ59" s="21"/>
      <c r="BK59" s="21"/>
      <c r="BL59" s="21"/>
      <c r="BM59" s="21"/>
      <c r="BN59" s="21"/>
      <c r="BO59" s="21"/>
      <c r="BP59" s="21"/>
      <c r="BQ59" s="21"/>
      <c r="BS59" s="21"/>
      <c r="BT59" s="41"/>
    </row>
    <row r="60" spans="1:72" x14ac:dyDescent="0.25">
      <c r="A60" s="15">
        <v>43</v>
      </c>
      <c r="B60" s="107"/>
      <c r="C60" s="108"/>
      <c r="D60" s="109"/>
      <c r="E60" s="42"/>
      <c r="F60" s="88"/>
      <c r="G60" s="87"/>
      <c r="H60" s="82"/>
      <c r="I60" s="82"/>
      <c r="J60" s="82"/>
      <c r="K60" s="82"/>
      <c r="L60" s="83"/>
      <c r="M60" s="82"/>
      <c r="N60" s="82"/>
      <c r="O60" s="82"/>
      <c r="P60" s="82"/>
      <c r="Q60" s="82"/>
      <c r="R60" s="82"/>
      <c r="S60" s="82"/>
      <c r="T60" s="82"/>
      <c r="U60" s="82"/>
      <c r="V60" s="82"/>
      <c r="W60" s="100">
        <f t="shared" si="18"/>
        <v>0</v>
      </c>
      <c r="X60" s="43">
        <f t="shared" si="1"/>
        <v>0</v>
      </c>
      <c r="Y60" s="62">
        <f t="shared" si="19"/>
        <v>2</v>
      </c>
      <c r="AD60" s="21">
        <f t="shared" si="2"/>
        <v>0</v>
      </c>
      <c r="AE60" s="21">
        <f t="shared" si="3"/>
        <v>0</v>
      </c>
      <c r="AF60" s="21">
        <f t="shared" si="4"/>
        <v>0</v>
      </c>
      <c r="AG60" s="21">
        <f t="shared" si="5"/>
        <v>0</v>
      </c>
      <c r="AH60" s="21">
        <f t="shared" si="6"/>
        <v>0</v>
      </c>
      <c r="AI60" s="21">
        <f t="shared" si="7"/>
        <v>0</v>
      </c>
      <c r="AJ60" s="21">
        <f t="shared" si="8"/>
        <v>0</v>
      </c>
      <c r="AK60" s="21">
        <f t="shared" si="9"/>
        <v>0</v>
      </c>
      <c r="AL60" s="21">
        <f t="shared" si="10"/>
        <v>0</v>
      </c>
      <c r="AM60" s="21">
        <f t="shared" si="11"/>
        <v>0</v>
      </c>
      <c r="AN60" s="21">
        <f t="shared" si="12"/>
        <v>0</v>
      </c>
      <c r="AO60" s="21">
        <f t="shared" si="13"/>
        <v>0</v>
      </c>
      <c r="AP60" s="21">
        <f t="shared" si="14"/>
        <v>0</v>
      </c>
      <c r="AQ60" s="21">
        <f t="shared" si="15"/>
        <v>0</v>
      </c>
      <c r="AR60" s="21">
        <f t="shared" si="16"/>
        <v>0</v>
      </c>
      <c r="AS60" s="21">
        <f t="shared" si="17"/>
        <v>0</v>
      </c>
      <c r="BG60" s="21"/>
      <c r="BH60" s="21"/>
      <c r="BI60" s="21"/>
      <c r="BJ60" s="21"/>
      <c r="BK60" s="21"/>
      <c r="BL60" s="21"/>
      <c r="BM60" s="21"/>
      <c r="BN60" s="21"/>
      <c r="BO60" s="21"/>
      <c r="BP60" s="21"/>
      <c r="BQ60" s="21"/>
      <c r="BS60" s="21"/>
      <c r="BT60" s="41"/>
    </row>
    <row r="61" spans="1:72" x14ac:dyDescent="0.25">
      <c r="A61" s="15">
        <v>44</v>
      </c>
      <c r="B61" s="107"/>
      <c r="C61" s="108"/>
      <c r="D61" s="109"/>
      <c r="E61" s="42"/>
      <c r="F61" s="88"/>
      <c r="G61" s="87"/>
      <c r="H61" s="82"/>
      <c r="I61" s="82"/>
      <c r="J61" s="82"/>
      <c r="K61" s="82"/>
      <c r="L61" s="83"/>
      <c r="M61" s="82"/>
      <c r="N61" s="82"/>
      <c r="O61" s="82"/>
      <c r="P61" s="82"/>
      <c r="Q61" s="82"/>
      <c r="R61" s="82"/>
      <c r="S61" s="82"/>
      <c r="T61" s="82"/>
      <c r="U61" s="82"/>
      <c r="V61" s="82"/>
      <c r="W61" s="100">
        <f t="shared" si="18"/>
        <v>0</v>
      </c>
      <c r="X61" s="43">
        <f t="shared" si="1"/>
        <v>0</v>
      </c>
      <c r="Y61" s="62">
        <f t="shared" si="19"/>
        <v>2</v>
      </c>
      <c r="AD61" s="21">
        <f t="shared" si="2"/>
        <v>0</v>
      </c>
      <c r="AE61" s="21">
        <f t="shared" si="3"/>
        <v>0</v>
      </c>
      <c r="AF61" s="21">
        <f t="shared" si="4"/>
        <v>0</v>
      </c>
      <c r="AG61" s="21">
        <f t="shared" si="5"/>
        <v>0</v>
      </c>
      <c r="AH61" s="21">
        <f t="shared" si="6"/>
        <v>0</v>
      </c>
      <c r="AI61" s="21">
        <f t="shared" si="7"/>
        <v>0</v>
      </c>
      <c r="AJ61" s="21">
        <f t="shared" si="8"/>
        <v>0</v>
      </c>
      <c r="AK61" s="21">
        <f t="shared" si="9"/>
        <v>0</v>
      </c>
      <c r="AL61" s="21">
        <f t="shared" si="10"/>
        <v>0</v>
      </c>
      <c r="AM61" s="21">
        <f t="shared" si="11"/>
        <v>0</v>
      </c>
      <c r="AN61" s="21">
        <f t="shared" si="12"/>
        <v>0</v>
      </c>
      <c r="AO61" s="21">
        <f t="shared" si="13"/>
        <v>0</v>
      </c>
      <c r="AP61" s="21">
        <f t="shared" si="14"/>
        <v>0</v>
      </c>
      <c r="AQ61" s="21">
        <f t="shared" si="15"/>
        <v>0</v>
      </c>
      <c r="AR61" s="21">
        <f t="shared" si="16"/>
        <v>0</v>
      </c>
      <c r="AS61" s="21">
        <f t="shared" si="17"/>
        <v>0</v>
      </c>
      <c r="BG61" s="21"/>
      <c r="BH61" s="21"/>
      <c r="BI61" s="21"/>
      <c r="BJ61" s="21"/>
      <c r="BK61" s="21"/>
      <c r="BL61" s="21"/>
      <c r="BM61" s="21"/>
      <c r="BN61" s="21"/>
      <c r="BO61" s="21"/>
      <c r="BP61" s="21"/>
      <c r="BQ61" s="21"/>
      <c r="BS61" s="21"/>
      <c r="BT61" s="41"/>
    </row>
    <row r="62" spans="1:72" x14ac:dyDescent="0.25">
      <c r="A62" s="15">
        <v>45</v>
      </c>
      <c r="B62" s="107"/>
      <c r="C62" s="108"/>
      <c r="D62" s="109"/>
      <c r="E62" s="42"/>
      <c r="F62" s="88"/>
      <c r="G62" s="87"/>
      <c r="H62" s="82"/>
      <c r="I62" s="82"/>
      <c r="J62" s="82"/>
      <c r="K62" s="82"/>
      <c r="L62" s="83"/>
      <c r="M62" s="82"/>
      <c r="N62" s="82"/>
      <c r="O62" s="82"/>
      <c r="P62" s="82"/>
      <c r="Q62" s="82"/>
      <c r="R62" s="82"/>
      <c r="S62" s="82"/>
      <c r="T62" s="82"/>
      <c r="U62" s="82"/>
      <c r="V62" s="82"/>
      <c r="W62" s="100">
        <f t="shared" si="18"/>
        <v>0</v>
      </c>
      <c r="X62" s="43">
        <f t="shared" si="1"/>
        <v>0</v>
      </c>
      <c r="Y62" s="62">
        <f t="shared" si="19"/>
        <v>2</v>
      </c>
      <c r="AD62" s="21">
        <f t="shared" si="2"/>
        <v>0</v>
      </c>
      <c r="AE62" s="21">
        <f t="shared" si="3"/>
        <v>0</v>
      </c>
      <c r="AF62" s="21">
        <f t="shared" si="4"/>
        <v>0</v>
      </c>
      <c r="AG62" s="21">
        <f t="shared" si="5"/>
        <v>0</v>
      </c>
      <c r="AH62" s="21">
        <f t="shared" si="6"/>
        <v>0</v>
      </c>
      <c r="AI62" s="21">
        <f t="shared" si="7"/>
        <v>0</v>
      </c>
      <c r="AJ62" s="21">
        <f t="shared" si="8"/>
        <v>0</v>
      </c>
      <c r="AK62" s="21">
        <f t="shared" si="9"/>
        <v>0</v>
      </c>
      <c r="AL62" s="21">
        <f t="shared" si="10"/>
        <v>0</v>
      </c>
      <c r="AM62" s="21">
        <f t="shared" si="11"/>
        <v>0</v>
      </c>
      <c r="AN62" s="21">
        <f t="shared" si="12"/>
        <v>0</v>
      </c>
      <c r="AO62" s="21">
        <f t="shared" si="13"/>
        <v>0</v>
      </c>
      <c r="AP62" s="21">
        <f t="shared" si="14"/>
        <v>0</v>
      </c>
      <c r="AQ62" s="21">
        <f t="shared" si="15"/>
        <v>0</v>
      </c>
      <c r="AR62" s="21">
        <f t="shared" si="16"/>
        <v>0</v>
      </c>
      <c r="AS62" s="21">
        <f t="shared" si="17"/>
        <v>0</v>
      </c>
      <c r="BG62" s="21"/>
      <c r="BH62" s="21"/>
      <c r="BI62" s="21"/>
      <c r="BJ62" s="21"/>
      <c r="BK62" s="21"/>
      <c r="BL62" s="21"/>
      <c r="BM62" s="21"/>
      <c r="BN62" s="21"/>
      <c r="BO62" s="21"/>
      <c r="BP62" s="21"/>
      <c r="BQ62" s="21"/>
      <c r="BS62" s="21"/>
      <c r="BT62" s="41"/>
    </row>
    <row r="63" spans="1:72" ht="15.75" thickBot="1" x14ac:dyDescent="0.3">
      <c r="A63" s="4">
        <v>46</v>
      </c>
      <c r="B63" s="107"/>
      <c r="C63" s="108"/>
      <c r="D63" s="109"/>
      <c r="E63" s="42"/>
      <c r="F63" s="91"/>
      <c r="G63" s="87"/>
      <c r="H63" s="82"/>
      <c r="I63" s="82"/>
      <c r="J63" s="82"/>
      <c r="K63" s="82"/>
      <c r="L63" s="83"/>
      <c r="M63" s="82"/>
      <c r="N63" s="82"/>
      <c r="O63" s="82"/>
      <c r="P63" s="82"/>
      <c r="Q63" s="82"/>
      <c r="R63" s="82"/>
      <c r="S63" s="82"/>
      <c r="T63" s="82"/>
      <c r="U63" s="82"/>
      <c r="V63" s="82"/>
      <c r="W63" s="101">
        <f t="shared" si="18"/>
        <v>0</v>
      </c>
      <c r="X63" s="43">
        <f t="shared" si="1"/>
        <v>0</v>
      </c>
      <c r="Y63" s="62">
        <f t="shared" si="19"/>
        <v>2</v>
      </c>
      <c r="AD63" s="21">
        <f t="shared" si="2"/>
        <v>0</v>
      </c>
      <c r="AE63" s="21">
        <f t="shared" si="3"/>
        <v>0</v>
      </c>
      <c r="AF63" s="21">
        <f t="shared" si="4"/>
        <v>0</v>
      </c>
      <c r="AG63" s="21">
        <f t="shared" si="5"/>
        <v>0</v>
      </c>
      <c r="AH63" s="21">
        <f t="shared" si="6"/>
        <v>0</v>
      </c>
      <c r="AI63" s="21">
        <f t="shared" si="7"/>
        <v>0</v>
      </c>
      <c r="AJ63" s="21">
        <f t="shared" si="8"/>
        <v>0</v>
      </c>
      <c r="AK63" s="21">
        <f t="shared" si="9"/>
        <v>0</v>
      </c>
      <c r="AL63" s="21">
        <f t="shared" si="10"/>
        <v>0</v>
      </c>
      <c r="AM63" s="21">
        <f t="shared" si="11"/>
        <v>0</v>
      </c>
      <c r="AN63" s="21">
        <f t="shared" si="12"/>
        <v>0</v>
      </c>
      <c r="AO63" s="21">
        <f t="shared" si="13"/>
        <v>0</v>
      </c>
      <c r="AP63" s="21">
        <f t="shared" si="14"/>
        <v>0</v>
      </c>
      <c r="AQ63" s="21">
        <f t="shared" si="15"/>
        <v>0</v>
      </c>
      <c r="AR63" s="21">
        <f t="shared" si="16"/>
        <v>0</v>
      </c>
      <c r="AS63" s="21">
        <f t="shared" si="17"/>
        <v>0</v>
      </c>
      <c r="AY63" s="40"/>
      <c r="AZ63" s="40"/>
      <c r="BA63" s="40"/>
      <c r="BB63" s="40"/>
      <c r="BC63" s="40"/>
      <c r="BD63" s="40"/>
      <c r="BE63" s="40"/>
      <c r="BF63" s="40"/>
      <c r="BG63" s="40"/>
      <c r="BH63" s="40"/>
      <c r="BI63" s="40"/>
      <c r="BJ63" s="40"/>
      <c r="BK63" s="40"/>
      <c r="BL63" s="40"/>
      <c r="BM63" s="40"/>
      <c r="BN63" s="40"/>
      <c r="BO63" s="40"/>
      <c r="BP63" s="40"/>
      <c r="BQ63" s="40"/>
      <c r="BS63" s="21"/>
      <c r="BT63" s="41"/>
    </row>
    <row r="64" spans="1:72" x14ac:dyDescent="0.25">
      <c r="H64" s="63"/>
    </row>
    <row r="65" spans="2:25" x14ac:dyDescent="0.25">
      <c r="X65" s="41" t="s">
        <v>59</v>
      </c>
      <c r="Y65" t="s">
        <v>60</v>
      </c>
    </row>
    <row r="66" spans="2:25" x14ac:dyDescent="0.25">
      <c r="X66" s="96">
        <f>SUM(X18:X63)/COUNTIF(X18:X63,"&gt;0")</f>
        <v>1</v>
      </c>
      <c r="Y66" s="97">
        <f>SUMIF($F$18:$F$63,"=P",$Y$18:$Y$63)/COUNTIF($F$18:$F$63,"=P")</f>
        <v>7</v>
      </c>
    </row>
    <row r="67" spans="2:25" x14ac:dyDescent="0.25">
      <c r="B67" s="11" t="s">
        <v>40</v>
      </c>
      <c r="C67" s="11"/>
      <c r="D67" s="11"/>
      <c r="E67" s="11"/>
      <c r="F67" s="11"/>
      <c r="G67" s="11"/>
      <c r="H67" s="11"/>
      <c r="I67" s="11"/>
      <c r="J67" s="11"/>
    </row>
    <row r="68" spans="2:25" x14ac:dyDescent="0.25">
      <c r="B68" s="12" t="s">
        <v>8</v>
      </c>
      <c r="C68" s="11" t="s">
        <v>53</v>
      </c>
      <c r="D68" s="11"/>
      <c r="E68" s="11"/>
      <c r="F68" s="11"/>
      <c r="G68" s="11"/>
      <c r="H68" s="11"/>
      <c r="I68" s="11"/>
      <c r="J68" s="11"/>
    </row>
    <row r="69" spans="2:25" x14ac:dyDescent="0.25">
      <c r="B69" s="13" t="s">
        <v>54</v>
      </c>
      <c r="C69" s="11" t="s">
        <v>55</v>
      </c>
      <c r="D69" s="11"/>
      <c r="E69" s="11"/>
      <c r="F69" s="11"/>
      <c r="G69" s="11"/>
      <c r="H69" s="11"/>
      <c r="I69" s="11"/>
      <c r="J69" s="11"/>
    </row>
    <row r="70" spans="2:25" x14ac:dyDescent="0.25">
      <c r="B70" s="13"/>
      <c r="C70" s="11"/>
      <c r="D70" s="11"/>
      <c r="E70" s="11"/>
      <c r="F70" s="11"/>
      <c r="G70" s="11"/>
      <c r="H70" s="11"/>
      <c r="I70" s="11"/>
      <c r="J70" s="11"/>
    </row>
    <row r="71" spans="2:25" x14ac:dyDescent="0.25">
      <c r="B71" s="60">
        <v>24</v>
      </c>
      <c r="C71" s="33" t="s">
        <v>50</v>
      </c>
      <c r="D71" s="61"/>
      <c r="E71" s="61"/>
      <c r="F71" s="61"/>
      <c r="G71" s="61"/>
      <c r="H71" s="11"/>
      <c r="I71" s="11"/>
      <c r="J71" s="11"/>
    </row>
    <row r="72" spans="2:25" x14ac:dyDescent="0.25">
      <c r="B72" s="42">
        <f>B71*0.6</f>
        <v>14.399999999999999</v>
      </c>
      <c r="C72" s="4" t="s">
        <v>51</v>
      </c>
      <c r="D72" s="5"/>
      <c r="E72" s="5"/>
      <c r="F72" s="5"/>
      <c r="G72" s="5"/>
      <c r="H72" s="11"/>
      <c r="I72" s="11"/>
      <c r="J72" s="11"/>
    </row>
    <row r="73" spans="2:25" x14ac:dyDescent="0.25">
      <c r="B73" s="11"/>
      <c r="C73" s="11"/>
      <c r="D73" s="11"/>
      <c r="E73" s="11"/>
      <c r="F73" s="11"/>
      <c r="G73" s="11"/>
      <c r="H73" s="11"/>
      <c r="I73" s="11"/>
      <c r="J73" s="11"/>
    </row>
    <row r="74" spans="2:25" x14ac:dyDescent="0.25">
      <c r="B74" s="11"/>
      <c r="C74" s="11"/>
      <c r="D74" s="11"/>
      <c r="E74" s="11"/>
      <c r="F74" s="11"/>
      <c r="G74" s="11"/>
      <c r="H74" s="11"/>
      <c r="I74" s="11"/>
      <c r="J74" s="11"/>
    </row>
    <row r="75" spans="2:25" x14ac:dyDescent="0.25">
      <c r="B75" s="11"/>
      <c r="C75" s="11"/>
      <c r="D75" s="11"/>
      <c r="E75" s="11"/>
      <c r="F75" s="11"/>
      <c r="G75" s="11"/>
      <c r="H75" s="11"/>
      <c r="I75" s="11"/>
      <c r="J75" s="11"/>
    </row>
    <row r="76" spans="2:25" x14ac:dyDescent="0.25">
      <c r="B76" s="11"/>
      <c r="C76" s="11"/>
      <c r="D76" s="11"/>
      <c r="E76" s="11"/>
      <c r="F76" s="11"/>
      <c r="G76" s="11"/>
      <c r="H76" s="11"/>
      <c r="I76" s="11"/>
      <c r="J76" s="11"/>
    </row>
    <row r="77" spans="2:25" x14ac:dyDescent="0.25">
      <c r="B77" s="11"/>
      <c r="C77" s="11"/>
      <c r="D77" s="11"/>
      <c r="E77" s="11"/>
      <c r="F77" s="11"/>
      <c r="G77" s="11"/>
      <c r="H77" s="11"/>
      <c r="I77" s="11"/>
      <c r="J77" s="11"/>
    </row>
    <row r="78" spans="2:25" x14ac:dyDescent="0.25">
      <c r="B78" s="11"/>
      <c r="C78" s="11"/>
      <c r="D78" s="11"/>
      <c r="E78" s="11"/>
      <c r="F78" s="11"/>
      <c r="G78" s="11"/>
      <c r="H78" s="11"/>
      <c r="I78" s="11"/>
      <c r="J78" s="11"/>
    </row>
    <row r="79" spans="2:25"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Q5:AR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Y18:Y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$CG$24:$CG$30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119"/>
  <sheetViews>
    <sheetView tabSelected="1" topLeftCell="A7" workbookViewId="0">
      <selection activeCell="B5" sqref="B5:G5"/>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4" t="s">
        <v>105</v>
      </c>
      <c r="C1" s="154"/>
      <c r="D1" s="154"/>
      <c r="E1" s="154"/>
      <c r="F1" s="154"/>
      <c r="G1" s="154"/>
      <c r="H1" s="19" t="s">
        <v>43</v>
      </c>
      <c r="I1" s="19"/>
    </row>
    <row r="2" spans="2:9" ht="15.75" x14ac:dyDescent="0.25">
      <c r="B2" s="155"/>
      <c r="C2" s="155"/>
      <c r="D2" s="155"/>
      <c r="E2" s="155"/>
      <c r="F2" s="155"/>
      <c r="G2" s="155"/>
      <c r="H2" s="19"/>
      <c r="I2" s="19"/>
    </row>
    <row r="3" spans="2:9" ht="15.75" x14ac:dyDescent="0.25">
      <c r="B3" s="160"/>
      <c r="C3" s="161"/>
      <c r="D3" s="161"/>
      <c r="E3" s="161"/>
      <c r="F3" s="161"/>
      <c r="G3" s="161"/>
      <c r="H3" s="161"/>
      <c r="I3" s="161"/>
    </row>
    <row r="4" spans="2:9" ht="15.75" x14ac:dyDescent="0.25">
      <c r="B4" s="162" t="str">
        <f>"ESTABLECIMIENTO: "&amp;Evamat!C11</f>
        <v>ESTABLECIMIENTO: ESCUELA LAS CAMELIAS</v>
      </c>
      <c r="C4" s="162"/>
      <c r="D4" s="162"/>
      <c r="E4" s="162"/>
      <c r="F4" s="162"/>
      <c r="G4" s="162"/>
      <c r="H4" s="6"/>
      <c r="I4" s="30"/>
    </row>
    <row r="5" spans="2:9" ht="15.75" x14ac:dyDescent="0.25">
      <c r="B5" s="162" t="s">
        <v>64</v>
      </c>
      <c r="C5" s="162"/>
      <c r="D5" s="162"/>
      <c r="E5" s="162"/>
      <c r="F5" s="162"/>
      <c r="G5" s="162"/>
    </row>
    <row r="6" spans="2:9" x14ac:dyDescent="0.25">
      <c r="B6" s="159" t="str">
        <f xml:space="preserve"> "PROFESOR(A) JEFE: "&amp;Evamat!C12</f>
        <v xml:space="preserve">PROFESOR(A) JEFE: LUCERO VILLEGAS </v>
      </c>
      <c r="C6" s="159"/>
      <c r="D6" s="159"/>
      <c r="E6" s="159"/>
      <c r="F6" s="159"/>
      <c r="G6" s="159"/>
    </row>
    <row r="7" spans="2:9" x14ac:dyDescent="0.25">
      <c r="B7" s="7"/>
      <c r="C7" s="7"/>
      <c r="D7" s="7"/>
      <c r="E7" s="7"/>
      <c r="F7" s="7"/>
      <c r="G7" s="7"/>
    </row>
    <row r="8" spans="2:9" ht="15.75" x14ac:dyDescent="0.25">
      <c r="B8" s="156" t="s">
        <v>28</v>
      </c>
      <c r="C8" s="156"/>
      <c r="D8" s="156"/>
      <c r="E8" s="156"/>
      <c r="F8" s="156"/>
      <c r="G8" s="156"/>
      <c r="H8" s="156"/>
    </row>
    <row r="9" spans="2:9" ht="54.75" customHeight="1" x14ac:dyDescent="0.25">
      <c r="B9" s="157"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57"/>
      <c r="D9" s="157"/>
      <c r="E9" s="157"/>
      <c r="F9" s="157"/>
      <c r="G9" s="157"/>
      <c r="H9" s="16"/>
      <c r="I9" s="29"/>
    </row>
    <row r="10" spans="2:9" x14ac:dyDescent="0.25">
      <c r="B10" s="158" t="s">
        <v>29</v>
      </c>
      <c r="C10" s="158"/>
      <c r="D10" s="158"/>
      <c r="E10" s="158"/>
      <c r="F10" s="158"/>
      <c r="G10" s="158"/>
      <c r="H10" s="158"/>
    </row>
    <row r="11" spans="2:9" ht="15" customHeight="1" x14ac:dyDescent="0.25">
      <c r="B11" s="158"/>
      <c r="C11" s="158"/>
      <c r="D11" s="158"/>
      <c r="E11" s="158"/>
      <c r="F11" s="158"/>
      <c r="G11" s="158"/>
      <c r="H11" s="158"/>
    </row>
    <row r="12" spans="2:9" ht="44.25" customHeight="1" x14ac:dyDescent="0.25">
      <c r="B12" s="158"/>
      <c r="C12" s="158"/>
      <c r="D12" s="158"/>
      <c r="E12" s="158"/>
      <c r="F12" s="158"/>
      <c r="G12" s="158"/>
      <c r="H12" s="158"/>
    </row>
    <row r="14" spans="2:9" x14ac:dyDescent="0.25">
      <c r="B14" s="36" t="s">
        <v>30</v>
      </c>
      <c r="C14" s="52" t="s">
        <v>75</v>
      </c>
      <c r="D14" s="52" t="s">
        <v>76</v>
      </c>
      <c r="E14" s="98"/>
      <c r="F14" s="53"/>
      <c r="G14" s="33"/>
      <c r="H14" s="32"/>
      <c r="I14" s="5"/>
    </row>
    <row r="15" spans="2:9" x14ac:dyDescent="0.25">
      <c r="B15" s="26" t="s">
        <v>31</v>
      </c>
      <c r="C15" s="35">
        <f t="shared" ref="C15:D15" si="0">IF(SUM(E40:E85)=0,0,(AVERAGE(E40:E85)))</f>
        <v>1</v>
      </c>
      <c r="D15" s="35">
        <f t="shared" si="0"/>
        <v>1</v>
      </c>
      <c r="E15" s="35"/>
      <c r="F15" s="35"/>
      <c r="G15" s="35"/>
      <c r="H15" s="35"/>
      <c r="I15" s="34"/>
    </row>
    <row r="16" spans="2:9" x14ac:dyDescent="0.25">
      <c r="B16" s="26" t="s">
        <v>32</v>
      </c>
      <c r="C16" s="35">
        <f t="shared" ref="C16:D16" si="1">MIN(E40:E85)</f>
        <v>1</v>
      </c>
      <c r="D16" s="35">
        <f t="shared" si="1"/>
        <v>1</v>
      </c>
      <c r="E16" s="35"/>
      <c r="F16" s="35"/>
      <c r="G16" s="35"/>
      <c r="H16" s="35"/>
      <c r="I16" s="5"/>
    </row>
    <row r="17" spans="2:9" x14ac:dyDescent="0.25">
      <c r="B17" s="26" t="s">
        <v>33</v>
      </c>
      <c r="C17" s="35">
        <f t="shared" ref="C17:D17" si="2">MAX(E40:E85)</f>
        <v>1</v>
      </c>
      <c r="D17" s="35">
        <f t="shared" si="2"/>
        <v>1</v>
      </c>
      <c r="E17" s="35"/>
      <c r="F17" s="35"/>
      <c r="G17" s="35"/>
      <c r="H17" s="35"/>
      <c r="I17" s="5"/>
    </row>
    <row r="19" spans="2:9" ht="15" customHeight="1" x14ac:dyDescent="0.25">
      <c r="B19" s="163" t="s">
        <v>44</v>
      </c>
      <c r="C19" s="163"/>
      <c r="D19" s="163"/>
      <c r="E19" s="163"/>
      <c r="F19" s="163"/>
      <c r="G19" s="163"/>
      <c r="H19" s="17"/>
    </row>
    <row r="20" spans="2:9" ht="12.75" customHeight="1" x14ac:dyDescent="0.25">
      <c r="B20" s="163"/>
      <c r="C20" s="163"/>
      <c r="D20" s="163"/>
      <c r="E20" s="163"/>
      <c r="F20" s="163"/>
      <c r="G20" s="163"/>
      <c r="H20" s="17"/>
    </row>
    <row r="21" spans="2:9" x14ac:dyDescent="0.25">
      <c r="B21" s="163"/>
      <c r="C21" s="163"/>
      <c r="D21" s="163"/>
      <c r="E21" s="163"/>
      <c r="F21" s="163"/>
      <c r="G21" s="163"/>
    </row>
    <row r="22" spans="2:9" x14ac:dyDescent="0.25">
      <c r="B22" s="163"/>
      <c r="C22" s="163"/>
      <c r="D22" s="163"/>
      <c r="E22" s="163"/>
      <c r="F22" s="163"/>
      <c r="G22" s="163"/>
    </row>
    <row r="23" spans="2:9" hidden="1" x14ac:dyDescent="0.25">
      <c r="B23" s="163"/>
      <c r="C23" s="163"/>
      <c r="D23" s="163"/>
      <c r="E23" s="163"/>
      <c r="F23" s="163"/>
      <c r="G23" s="163"/>
    </row>
    <row r="24" spans="2:9" hidden="1" x14ac:dyDescent="0.25">
      <c r="B24" s="163"/>
      <c r="C24" s="163"/>
      <c r="D24" s="163"/>
      <c r="E24" s="163"/>
      <c r="F24" s="163"/>
      <c r="G24" s="163"/>
    </row>
    <row r="25" spans="2:9" ht="8.25" hidden="1" customHeight="1" x14ac:dyDescent="0.25">
      <c r="B25" s="163"/>
      <c r="C25" s="163"/>
      <c r="D25" s="163"/>
      <c r="E25" s="163"/>
      <c r="F25" s="163"/>
      <c r="G25" s="16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3"/>
      <c r="C35" s="153"/>
      <c r="D35" s="153"/>
      <c r="E35" s="153"/>
      <c r="F35" s="153"/>
      <c r="G35" s="153"/>
      <c r="H35" s="153"/>
    </row>
    <row r="37" spans="1:10" ht="33" customHeight="1" x14ac:dyDescent="0.25">
      <c r="B37" s="158" t="s">
        <v>41</v>
      </c>
      <c r="C37" s="158"/>
      <c r="D37" s="158"/>
      <c r="E37" s="158"/>
      <c r="F37" s="158"/>
      <c r="G37" s="158"/>
      <c r="H37" s="18"/>
    </row>
    <row r="39" spans="1:10" ht="30" customHeight="1" x14ac:dyDescent="0.25">
      <c r="A39" s="8" t="s">
        <v>9</v>
      </c>
      <c r="B39" s="164" t="s">
        <v>34</v>
      </c>
      <c r="C39" s="164"/>
      <c r="D39" s="164"/>
      <c r="E39" s="52" t="s">
        <v>75</v>
      </c>
      <c r="F39" s="52" t="s">
        <v>76</v>
      </c>
      <c r="G39" s="98"/>
      <c r="H39" s="53"/>
      <c r="I39" s="93"/>
      <c r="J39" s="27"/>
    </row>
    <row r="40" spans="1:10" x14ac:dyDescent="0.25">
      <c r="A40" s="4">
        <v>1</v>
      </c>
      <c r="B40" s="129" t="str">
        <f>Evamat!B18&amp;" "</f>
        <v xml:space="preserve">Ancapán Vives Tomás Saúl </v>
      </c>
      <c r="C40" s="129"/>
      <c r="D40" s="129"/>
      <c r="E40" s="9">
        <f>IF(Evamat!F18="P",SUM(Evamat!AD18,Evamat!AF18,Evamat!AH18,Evamat!AJ18,Evamat!AL18,Evamat!AN18,Evamat!AP18,Evamat!AR18)/16,"")</f>
        <v>1</v>
      </c>
      <c r="F40" s="9">
        <f>IF(Evamat!F18="P",SUM(Evamat!AE18,Evamat!AG18,Evamat!AI18,Evamat!AK18,Evamat!AM18,Evamat!AO18,Evamat!AQ18,Evamat!AS18)/8,"")</f>
        <v>1</v>
      </c>
      <c r="G40" s="9"/>
      <c r="H40" s="9"/>
      <c r="I40" s="9"/>
      <c r="J40" s="9"/>
    </row>
    <row r="41" spans="1:10" x14ac:dyDescent="0.25">
      <c r="A41" s="4">
        <v>2</v>
      </c>
      <c r="B41" s="129" t="str">
        <f>Evamat!B19&amp;" "</f>
        <v xml:space="preserve">Arriagada Bustos Bárbara Dayana </v>
      </c>
      <c r="C41" s="129"/>
      <c r="D41" s="129"/>
      <c r="E41" s="9" t="str">
        <f>IF(Evamat!F19="P",SUM(Evamat!AD19,Evamat!AF19,Evamat!AH19,Evamat!AJ19,Evamat!AL19,Evamat!AN19,Evamat!AP19,Evamat!AR19)/16,"")</f>
        <v/>
      </c>
      <c r="F41" s="9" t="str">
        <f>IF(Evamat!F19="P",SUM(Evamat!AE19,Evamat!AG19,Evamat!AI19,Evamat!AK19,Evamat!AM19,Evamat!AO19,Evamat!AQ19,Evamat!AS19)/8,"")</f>
        <v/>
      </c>
      <c r="G41" s="9"/>
      <c r="H41" s="9"/>
      <c r="I41" s="9"/>
      <c r="J41" s="9"/>
    </row>
    <row r="42" spans="1:10" x14ac:dyDescent="0.25">
      <c r="A42" s="4">
        <v>3</v>
      </c>
      <c r="B42" s="129" t="str">
        <f>Evamat!B20&amp;" "</f>
        <v xml:space="preserve">Carrillo Ortega Jhon Axel </v>
      </c>
      <c r="C42" s="129"/>
      <c r="D42" s="129"/>
      <c r="E42" s="9" t="str">
        <f>IF(Evamat!F20="P",SUM(Evamat!AD20,Evamat!AF20,Evamat!AH20,Evamat!AJ20,Evamat!AL20,Evamat!AN20,Evamat!AP20,Evamat!AR20)/16,"")</f>
        <v/>
      </c>
      <c r="F42" s="9" t="str">
        <f>IF(Evamat!F20="P",SUM(Evamat!AE20,Evamat!AG20,Evamat!AI20,Evamat!AK20,Evamat!AM20,Evamat!AO20,Evamat!AQ20,Evamat!AS20)/8,"")</f>
        <v/>
      </c>
      <c r="G42" s="9"/>
      <c r="H42" s="9"/>
      <c r="I42" s="9"/>
      <c r="J42" s="9"/>
    </row>
    <row r="43" spans="1:10" x14ac:dyDescent="0.25">
      <c r="A43" s="4">
        <v>4</v>
      </c>
      <c r="B43" s="129" t="str">
        <f>Evamat!B21&amp;" "</f>
        <v xml:space="preserve">Catripil Velásquez Francisca Soledad </v>
      </c>
      <c r="C43" s="129"/>
      <c r="D43" s="129"/>
      <c r="E43" s="9" t="str">
        <f>IF(Evamat!F21="P",SUM(Evamat!AD21,Evamat!AF21,Evamat!AH21,Evamat!AJ21,Evamat!AL21,Evamat!AN21,Evamat!AP21,Evamat!AR21)/16,"")</f>
        <v/>
      </c>
      <c r="F43" s="9" t="str">
        <f>IF(Evamat!F21="P",SUM(Evamat!AE21,Evamat!AG21,Evamat!AI21,Evamat!AK21,Evamat!AM21,Evamat!AO21,Evamat!AQ21,Evamat!AS21)/8,"")</f>
        <v/>
      </c>
      <c r="G43" s="9"/>
      <c r="H43" s="9"/>
      <c r="I43" s="9"/>
      <c r="J43" s="9"/>
    </row>
    <row r="44" spans="1:10" x14ac:dyDescent="0.25">
      <c r="A44" s="4">
        <v>5</v>
      </c>
      <c r="B44" s="129" t="str">
        <f>Evamat!B22&amp;" "</f>
        <v xml:space="preserve">Chacano González Valentina Jeraldine </v>
      </c>
      <c r="C44" s="129"/>
      <c r="D44" s="129"/>
      <c r="E44" s="9" t="str">
        <f>IF(Evamat!F22="P",SUM(Evamat!AD22,Evamat!AF22,Evamat!AH22,Evamat!AJ22,Evamat!AL22,Evamat!AN22,Evamat!AP22,Evamat!AR22)/16,"")</f>
        <v/>
      </c>
      <c r="F44" s="9" t="str">
        <f>IF(Evamat!F22="P",SUM(Evamat!AE22,Evamat!AG22,Evamat!AI22,Evamat!AK22,Evamat!AM22,Evamat!AO22,Evamat!AQ22,Evamat!AS22)/8,"")</f>
        <v/>
      </c>
      <c r="G44" s="9"/>
      <c r="H44" s="9"/>
      <c r="I44" s="9"/>
      <c r="J44" s="9"/>
    </row>
    <row r="45" spans="1:10" x14ac:dyDescent="0.25">
      <c r="A45" s="4">
        <v>6</v>
      </c>
      <c r="B45" s="129" t="str">
        <f>Evamat!B23&amp;" "</f>
        <v xml:space="preserve">Gómez Soto Alexis Alejandro </v>
      </c>
      <c r="C45" s="129"/>
      <c r="D45" s="129"/>
      <c r="E45" s="9" t="str">
        <f>IF(Evamat!F23="P",SUM(Evamat!AD23,Evamat!AF23,Evamat!AH23,Evamat!AJ23,Evamat!AL23,Evamat!AN23,Evamat!AP23,Evamat!AR23)/16,"")</f>
        <v/>
      </c>
      <c r="F45" s="9" t="str">
        <f>IF(Evamat!F23="P",SUM(Evamat!AE23,Evamat!AG23,Evamat!AI23,Evamat!AK23,Evamat!AM23,Evamat!AO23,Evamat!AQ23,Evamat!AS23)/8,"")</f>
        <v/>
      </c>
      <c r="G45" s="9"/>
      <c r="H45" s="9"/>
      <c r="I45" s="9"/>
      <c r="J45" s="9"/>
    </row>
    <row r="46" spans="1:10" x14ac:dyDescent="0.25">
      <c r="A46" s="4">
        <v>7</v>
      </c>
      <c r="B46" s="129" t="str">
        <f>Evamat!B24&amp;" "</f>
        <v xml:space="preserve">Leyton Almonacid Franchesca Nicole </v>
      </c>
      <c r="C46" s="129"/>
      <c r="D46" s="129"/>
      <c r="E46" s="9" t="str">
        <f>IF(Evamat!F24="P",SUM(Evamat!AD24,Evamat!AF24,Evamat!AH24,Evamat!AJ24,Evamat!AL24,Evamat!AN24,Evamat!AP24,Evamat!AR24)/16,"")</f>
        <v/>
      </c>
      <c r="F46" s="9" t="str">
        <f>IF(Evamat!F24="P",SUM(Evamat!AE24,Evamat!AG24,Evamat!AI24,Evamat!AK24,Evamat!AM24,Evamat!AO24,Evamat!AQ24,Evamat!AS24)/8,"")</f>
        <v/>
      </c>
      <c r="G46" s="9"/>
      <c r="H46" s="9"/>
      <c r="I46" s="9"/>
      <c r="J46" s="9"/>
    </row>
    <row r="47" spans="1:10" x14ac:dyDescent="0.25">
      <c r="A47" s="4">
        <v>8</v>
      </c>
      <c r="B47" s="129" t="str">
        <f>Evamat!B25&amp;" "</f>
        <v xml:space="preserve">Millar Mancilla Elier Poluan </v>
      </c>
      <c r="C47" s="129"/>
      <c r="D47" s="129"/>
      <c r="E47" s="9" t="str">
        <f>IF(Evamat!F25="P",SUM(Evamat!AD25,Evamat!AF25,Evamat!AH25,Evamat!AJ25,Evamat!AL25,Evamat!AN25,Evamat!AP25,Evamat!AR25)/16,"")</f>
        <v/>
      </c>
      <c r="F47" s="9" t="str">
        <f>IF(Evamat!F25="P",SUM(Evamat!AE25,Evamat!AG25,Evamat!AI25,Evamat!AK25,Evamat!AM25,Evamat!AO25,Evamat!AQ25,Evamat!AS25)/8,"")</f>
        <v/>
      </c>
      <c r="G47" s="9"/>
      <c r="H47" s="9"/>
      <c r="I47" s="9"/>
      <c r="J47" s="9"/>
    </row>
    <row r="48" spans="1:10" x14ac:dyDescent="0.25">
      <c r="A48" s="4">
        <v>9</v>
      </c>
      <c r="B48" s="129" t="str">
        <f>Evamat!B26&amp;" "</f>
        <v xml:space="preserve">Molina López Leonardo David Rodrigo </v>
      </c>
      <c r="C48" s="129"/>
      <c r="D48" s="129"/>
      <c r="E48" s="9" t="str">
        <f>IF(Evamat!F26="P",SUM(Evamat!AD26,Evamat!AF26,Evamat!AH26,Evamat!AJ26,Evamat!AL26,Evamat!AN26,Evamat!AP26,Evamat!AR26)/16,"")</f>
        <v/>
      </c>
      <c r="F48" s="9" t="str">
        <f>IF(Evamat!F26="P",SUM(Evamat!AE26,Evamat!AG26,Evamat!AI26,Evamat!AK26,Evamat!AM26,Evamat!AO26,Evamat!AQ26,Evamat!AS26)/8,"")</f>
        <v/>
      </c>
      <c r="G48" s="9"/>
      <c r="H48" s="9"/>
      <c r="I48" s="9"/>
      <c r="J48" s="9"/>
    </row>
    <row r="49" spans="1:10" x14ac:dyDescent="0.25">
      <c r="A49" s="4">
        <v>10</v>
      </c>
      <c r="B49" s="129" t="str">
        <f>Evamat!B27&amp;" "</f>
        <v xml:space="preserve">Montes Cisterna Nehemias Moisés </v>
      </c>
      <c r="C49" s="129"/>
      <c r="D49" s="129"/>
      <c r="E49" s="9" t="str">
        <f>IF(Evamat!F27="P",SUM(Evamat!AD27,Evamat!AF27,Evamat!AH27,Evamat!AJ27,Evamat!AL27,Evamat!AN27,Evamat!AP27,Evamat!AR27)/16,"")</f>
        <v/>
      </c>
      <c r="F49" s="9" t="str">
        <f>IF(Evamat!F27="P",SUM(Evamat!AE27,Evamat!AG27,Evamat!AI27,Evamat!AK27,Evamat!AM27,Evamat!AO27,Evamat!AQ27,Evamat!AS27)/8,"")</f>
        <v/>
      </c>
      <c r="G49" s="9"/>
      <c r="H49" s="9"/>
      <c r="I49" s="9"/>
      <c r="J49" s="9"/>
    </row>
    <row r="50" spans="1:10" x14ac:dyDescent="0.25">
      <c r="A50" s="4">
        <v>11</v>
      </c>
      <c r="B50" s="129" t="str">
        <f>Evamat!B28&amp;" "</f>
        <v xml:space="preserve">Ojeda Araneda Diego Carlos Benjamín </v>
      </c>
      <c r="C50" s="129"/>
      <c r="D50" s="129"/>
      <c r="E50" s="9" t="str">
        <f>IF(Evamat!F28="P",SUM(Evamat!AD28,Evamat!AF28,Evamat!AH28,Evamat!AJ28,Evamat!AL28,Evamat!AN28,Evamat!AP28,Evamat!AR28)/16,"")</f>
        <v/>
      </c>
      <c r="F50" s="9" t="str">
        <f>IF(Evamat!F28="P",SUM(Evamat!AE28,Evamat!AG28,Evamat!AI28,Evamat!AK28,Evamat!AM28,Evamat!AO28,Evamat!AQ28,Evamat!AS28)/8,"")</f>
        <v/>
      </c>
      <c r="G50" s="9"/>
      <c r="H50" s="9"/>
      <c r="I50" s="9"/>
      <c r="J50" s="9"/>
    </row>
    <row r="51" spans="1:10" x14ac:dyDescent="0.25">
      <c r="A51" s="4">
        <v>12</v>
      </c>
      <c r="B51" s="129" t="str">
        <f>Evamat!B29&amp;" "</f>
        <v xml:space="preserve">Ojeda Vallejos Jhon Elias </v>
      </c>
      <c r="C51" s="129"/>
      <c r="D51" s="129"/>
      <c r="E51" s="9" t="str">
        <f>IF(Evamat!F29="P",SUM(Evamat!AD29,Evamat!AF29,Evamat!AH29,Evamat!AJ29,Evamat!AL29,Evamat!AN29,Evamat!AP29,Evamat!AR29)/16,"")</f>
        <v/>
      </c>
      <c r="F51" s="9" t="str">
        <f>IF(Evamat!F29="P",SUM(Evamat!AE29,Evamat!AG29,Evamat!AI29,Evamat!AK29,Evamat!AM29,Evamat!AO29,Evamat!AQ29,Evamat!AS29)/8,"")</f>
        <v/>
      </c>
      <c r="G51" s="9"/>
      <c r="H51" s="9"/>
      <c r="I51" s="9"/>
      <c r="J51" s="9"/>
    </row>
    <row r="52" spans="1:10" x14ac:dyDescent="0.25">
      <c r="A52" s="4">
        <v>13</v>
      </c>
      <c r="B52" s="129" t="str">
        <f>Evamat!B30&amp;" "</f>
        <v xml:space="preserve">Ojeda Vargas Annette Alexandra </v>
      </c>
      <c r="C52" s="129"/>
      <c r="D52" s="129"/>
      <c r="E52" s="9" t="str">
        <f>IF(Evamat!F30="P",SUM(Evamat!AD30,Evamat!AF30,Evamat!AH30,Evamat!AJ30,Evamat!AL30,Evamat!AN30,Evamat!AP30,Evamat!AR30)/16,"")</f>
        <v/>
      </c>
      <c r="F52" s="9" t="str">
        <f>IF(Evamat!F30="P",SUM(Evamat!AE30,Evamat!AG30,Evamat!AI30,Evamat!AK30,Evamat!AM30,Evamat!AO30,Evamat!AQ30,Evamat!AS30)/8,"")</f>
        <v/>
      </c>
      <c r="G52" s="9"/>
      <c r="H52" s="9"/>
      <c r="I52" s="9"/>
      <c r="J52" s="9"/>
    </row>
    <row r="53" spans="1:10" x14ac:dyDescent="0.25">
      <c r="A53" s="4">
        <v>14</v>
      </c>
      <c r="B53" s="129" t="str">
        <f>Evamat!B31&amp;" "</f>
        <v xml:space="preserve">Ojeda Vargas Sherle Yamile </v>
      </c>
      <c r="C53" s="129"/>
      <c r="D53" s="129"/>
      <c r="E53" s="9" t="str">
        <f>IF(Evamat!F31="P",SUM(Evamat!AD31,Evamat!AF31,Evamat!AH31,Evamat!AJ31,Evamat!AL31,Evamat!AN31,Evamat!AP31,Evamat!AR31)/16,"")</f>
        <v/>
      </c>
      <c r="F53" s="9" t="str">
        <f>IF(Evamat!F31="P",SUM(Evamat!AE31,Evamat!AG31,Evamat!AI31,Evamat!AK31,Evamat!AM31,Evamat!AO31,Evamat!AQ31,Evamat!AS31)/8,"")</f>
        <v/>
      </c>
      <c r="G53" s="9"/>
      <c r="H53" s="9"/>
      <c r="I53" s="9"/>
      <c r="J53" s="9"/>
    </row>
    <row r="54" spans="1:10" x14ac:dyDescent="0.25">
      <c r="A54" s="4">
        <v>15</v>
      </c>
      <c r="B54" s="129" t="str">
        <f>Evamat!B32&amp;" "</f>
        <v xml:space="preserve">Paredes Quintul Josselin Karina </v>
      </c>
      <c r="C54" s="129"/>
      <c r="D54" s="129"/>
      <c r="E54" s="9" t="str">
        <f>IF(Evamat!F32="P",SUM(Evamat!AD32,Evamat!AF32,Evamat!AH32,Evamat!AJ32,Evamat!AL32,Evamat!AN32,Evamat!AP32,Evamat!AR32)/16,"")</f>
        <v/>
      </c>
      <c r="F54" s="9" t="str">
        <f>IF(Evamat!F32="P",SUM(Evamat!AE32,Evamat!AG32,Evamat!AI32,Evamat!AK32,Evamat!AM32,Evamat!AO32,Evamat!AQ32,Evamat!AS32)/8,"")</f>
        <v/>
      </c>
      <c r="G54" s="9"/>
      <c r="H54" s="9"/>
      <c r="I54" s="9"/>
      <c r="J54" s="9"/>
    </row>
    <row r="55" spans="1:10" x14ac:dyDescent="0.25">
      <c r="A55" s="4">
        <v>16</v>
      </c>
      <c r="B55" s="129" t="str">
        <f>Evamat!B33&amp;" "</f>
        <v xml:space="preserve">Ponce Carrasco Miguel Angel </v>
      </c>
      <c r="C55" s="129"/>
      <c r="D55" s="129"/>
      <c r="E55" s="9" t="str">
        <f>IF(Evamat!F33="P",SUM(Evamat!AD33,Evamat!AF33,Evamat!AH33,Evamat!AJ33,Evamat!AL33,Evamat!AN33,Evamat!AP33,Evamat!AR33)/16,"")</f>
        <v/>
      </c>
      <c r="F55" s="9" t="str">
        <f>IF(Evamat!F33="P",SUM(Evamat!AE33,Evamat!AG33,Evamat!AI33,Evamat!AK33,Evamat!AM33,Evamat!AO33,Evamat!AQ33,Evamat!AS33)/8,"")</f>
        <v/>
      </c>
      <c r="G55" s="9"/>
      <c r="H55" s="9"/>
      <c r="I55" s="9"/>
      <c r="J55" s="9"/>
    </row>
    <row r="56" spans="1:10" x14ac:dyDescent="0.25">
      <c r="A56" s="4">
        <v>17</v>
      </c>
      <c r="B56" s="129" t="str">
        <f>Evamat!B34&amp;" "</f>
        <v xml:space="preserve">Reyes Valenzuela Pia Belen </v>
      </c>
      <c r="C56" s="129"/>
      <c r="D56" s="129"/>
      <c r="E56" s="9" t="str">
        <f>IF(Evamat!F34="P",SUM(Evamat!AD34,Evamat!AF34,Evamat!AH34,Evamat!AJ34,Evamat!AL34,Evamat!AN34,Evamat!AP34,Evamat!AR34)/16,"")</f>
        <v/>
      </c>
      <c r="F56" s="9" t="str">
        <f>IF(Evamat!F34="P",SUM(Evamat!AE34,Evamat!AG34,Evamat!AI34,Evamat!AK34,Evamat!AM34,Evamat!AO34,Evamat!AQ34,Evamat!AS34)/8,"")</f>
        <v/>
      </c>
      <c r="G56" s="9"/>
      <c r="H56" s="9"/>
      <c r="I56" s="9"/>
      <c r="J56" s="9"/>
    </row>
    <row r="57" spans="1:10" x14ac:dyDescent="0.25">
      <c r="A57" s="4">
        <v>18</v>
      </c>
      <c r="B57" s="129" t="str">
        <f>Evamat!B35&amp;" "</f>
        <v xml:space="preserve">Sanhueza Santana Galiel Lisbehts </v>
      </c>
      <c r="C57" s="129"/>
      <c r="D57" s="129"/>
      <c r="E57" s="9" t="str">
        <f>IF(Evamat!F35="P",SUM(Evamat!AD35,Evamat!AF35,Evamat!AH35,Evamat!AJ35,Evamat!AL35,Evamat!AN35,Evamat!AP35,Evamat!AR35)/16,"")</f>
        <v/>
      </c>
      <c r="F57" s="9" t="str">
        <f>IF(Evamat!F35="P",SUM(Evamat!AE35,Evamat!AG35,Evamat!AI35,Evamat!AK35,Evamat!AM35,Evamat!AO35,Evamat!AQ35,Evamat!AS35)/8,"")</f>
        <v/>
      </c>
      <c r="G57" s="9"/>
      <c r="H57" s="9"/>
      <c r="I57" s="9"/>
      <c r="J57" s="9"/>
    </row>
    <row r="58" spans="1:10" x14ac:dyDescent="0.25">
      <c r="A58" s="4">
        <v>19</v>
      </c>
      <c r="B58" s="129" t="str">
        <f>Evamat!B36&amp;" "</f>
        <v xml:space="preserve">Silva Pacheco Yosmeri Anaís </v>
      </c>
      <c r="C58" s="129"/>
      <c r="D58" s="129"/>
      <c r="E58" s="9" t="str">
        <f>IF(Evamat!F36="P",SUM(Evamat!AD36,Evamat!AF36,Evamat!AH36,Evamat!AJ36,Evamat!AL36,Evamat!AN36,Evamat!AP36,Evamat!AR36)/16,"")</f>
        <v/>
      </c>
      <c r="F58" s="9" t="str">
        <f>IF(Evamat!F36="P",SUM(Evamat!AE36,Evamat!AG36,Evamat!AI36,Evamat!AK36,Evamat!AM36,Evamat!AO36,Evamat!AQ36,Evamat!AS36)/8,"")</f>
        <v/>
      </c>
      <c r="G58" s="9"/>
      <c r="H58" s="9"/>
      <c r="I58" s="9"/>
      <c r="J58" s="9"/>
    </row>
    <row r="59" spans="1:10" x14ac:dyDescent="0.25">
      <c r="A59" s="4">
        <v>20</v>
      </c>
      <c r="B59" s="129" t="str">
        <f>Evamat!B37&amp;" "</f>
        <v xml:space="preserve">Toledo Contreras Javier Esteban </v>
      </c>
      <c r="C59" s="129"/>
      <c r="D59" s="129"/>
      <c r="E59" s="9" t="str">
        <f>IF(Evamat!F37="P",SUM(Evamat!AD37,Evamat!AF37,Evamat!AH37,Evamat!AJ37,Evamat!AL37,Evamat!AN37,Evamat!AP37,Evamat!AR37)/16,"")</f>
        <v/>
      </c>
      <c r="F59" s="9" t="str">
        <f>IF(Evamat!F37="P",SUM(Evamat!AE37,Evamat!AG37,Evamat!AI37,Evamat!AK37,Evamat!AM37,Evamat!AO37,Evamat!AQ37,Evamat!AS37)/8,"")</f>
        <v/>
      </c>
      <c r="G59" s="9"/>
      <c r="H59" s="9"/>
      <c r="I59" s="9"/>
      <c r="J59" s="9"/>
    </row>
    <row r="60" spans="1:10" x14ac:dyDescent="0.25">
      <c r="A60" s="4">
        <v>21</v>
      </c>
      <c r="B60" s="129" t="str">
        <f>Evamat!B38&amp;" "</f>
        <v xml:space="preserve">Triviño Nahuelquín Carla Verena </v>
      </c>
      <c r="C60" s="129"/>
      <c r="D60" s="129"/>
      <c r="E60" s="9" t="str">
        <f>IF(Evamat!F38="P",SUM(Evamat!AD38,Evamat!AF38,Evamat!AH38,Evamat!AJ38,Evamat!AL38,Evamat!AN38,Evamat!AP38,Evamat!AR38)/16,"")</f>
        <v/>
      </c>
      <c r="F60" s="9" t="str">
        <f>IF(Evamat!F38="P",SUM(Evamat!AE38,Evamat!AG38,Evamat!AI38,Evamat!AK38,Evamat!AM38,Evamat!AO38,Evamat!AQ38,Evamat!AS38)/8,"")</f>
        <v/>
      </c>
      <c r="G60" s="9"/>
      <c r="H60" s="9"/>
      <c r="I60" s="9"/>
      <c r="J60" s="9"/>
    </row>
    <row r="61" spans="1:10" x14ac:dyDescent="0.25">
      <c r="A61" s="4">
        <v>22</v>
      </c>
      <c r="B61" s="129" t="str">
        <f>Evamat!B39&amp;" "</f>
        <v xml:space="preserve">Uribe Flores Diego Alfonso </v>
      </c>
      <c r="C61" s="129"/>
      <c r="D61" s="129"/>
      <c r="E61" s="9" t="str">
        <f>IF(Evamat!F39="P",SUM(Evamat!AD39,Evamat!AF39,Evamat!AH39,Evamat!AJ39,Evamat!AL39,Evamat!AN39,Evamat!AP39,Evamat!AR39)/16,"")</f>
        <v/>
      </c>
      <c r="F61" s="9" t="str">
        <f>IF(Evamat!F39="P",SUM(Evamat!AE39,Evamat!AG39,Evamat!AI39,Evamat!AK39,Evamat!AM39,Evamat!AO39,Evamat!AQ39,Evamat!AS39)/8,"")</f>
        <v/>
      </c>
      <c r="G61" s="9"/>
      <c r="H61" s="9"/>
      <c r="I61" s="9"/>
      <c r="J61" s="9"/>
    </row>
    <row r="62" spans="1:10" x14ac:dyDescent="0.25">
      <c r="A62" s="4">
        <v>23</v>
      </c>
      <c r="B62" s="129" t="str">
        <f>Evamat!B40&amp;" "</f>
        <v xml:space="preserve">Valenzuela Díaz Martin Alexander </v>
      </c>
      <c r="C62" s="129"/>
      <c r="D62" s="129"/>
      <c r="E62" s="9" t="str">
        <f>IF(Evamat!F40="P",SUM(Evamat!AD40,Evamat!AF40,Evamat!AH40,Evamat!AJ40,Evamat!AL40,Evamat!AN40,Evamat!AP40,Evamat!AR40)/16,"")</f>
        <v/>
      </c>
      <c r="F62" s="9" t="str">
        <f>IF(Evamat!F40="P",SUM(Evamat!AE40,Evamat!AG40,Evamat!AI40,Evamat!AK40,Evamat!AM40,Evamat!AO40,Evamat!AQ40,Evamat!AS40)/8,"")</f>
        <v/>
      </c>
      <c r="G62" s="9"/>
      <c r="H62" s="9"/>
      <c r="I62" s="9"/>
      <c r="J62" s="9"/>
    </row>
    <row r="63" spans="1:10" x14ac:dyDescent="0.25">
      <c r="A63" s="4">
        <v>24</v>
      </c>
      <c r="B63" s="129" t="str">
        <f>Evamat!B41&amp;" "</f>
        <v xml:space="preserve">Vargas Carimán Katherine Beatriz </v>
      </c>
      <c r="C63" s="129"/>
      <c r="D63" s="129"/>
      <c r="E63" s="9" t="str">
        <f>IF(Evamat!F41="P",SUM(Evamat!AD41,Evamat!AF41,Evamat!AH41,Evamat!AJ41,Evamat!AL41,Evamat!AN41,Evamat!AP41,Evamat!AR41)/16,"")</f>
        <v/>
      </c>
      <c r="F63" s="9" t="str">
        <f>IF(Evamat!F41="P",SUM(Evamat!AE41,Evamat!AG41,Evamat!AI41,Evamat!AK41,Evamat!AM41,Evamat!AO41,Evamat!AQ41,Evamat!AS41)/8,"")</f>
        <v/>
      </c>
      <c r="G63" s="9"/>
      <c r="H63" s="9"/>
      <c r="I63" s="9"/>
      <c r="J63" s="9"/>
    </row>
    <row r="64" spans="1:10" x14ac:dyDescent="0.25">
      <c r="A64" s="4">
        <v>25</v>
      </c>
      <c r="B64" s="129" t="str">
        <f>Evamat!B42&amp;" "</f>
        <v xml:space="preserve">Vera Almonacid Belén Alejandra </v>
      </c>
      <c r="C64" s="129"/>
      <c r="D64" s="129"/>
      <c r="E64" s="9" t="str">
        <f>IF(Evamat!F42="P",SUM(Evamat!AD42,Evamat!AF42,Evamat!AH42,Evamat!AJ42,Evamat!AL42,Evamat!AN42,Evamat!AP42,Evamat!AR42)/16,"")</f>
        <v/>
      </c>
      <c r="F64" s="9" t="str">
        <f>IF(Evamat!F42="P",SUM(Evamat!AE42,Evamat!AG42,Evamat!AI42,Evamat!AK42,Evamat!AM42,Evamat!AO42,Evamat!AQ42,Evamat!AS42)/8,"")</f>
        <v/>
      </c>
      <c r="G64" s="9"/>
      <c r="H64" s="9"/>
      <c r="I64" s="9"/>
      <c r="J64" s="9"/>
    </row>
    <row r="65" spans="1:10" x14ac:dyDescent="0.25">
      <c r="A65" s="4">
        <v>26</v>
      </c>
      <c r="B65" s="129" t="str">
        <f>Evamat!B43&amp;" "</f>
        <v xml:space="preserve">Vidal Vidal Kattie Fransyelle Yamilett </v>
      </c>
      <c r="C65" s="129"/>
      <c r="D65" s="129"/>
      <c r="E65" s="9" t="str">
        <f>IF(Evamat!F43="P",SUM(Evamat!AD43,Evamat!AF43,Evamat!AH43,Evamat!AJ43,Evamat!AL43,Evamat!AN43,Evamat!AP43,Evamat!AR43)/16,"")</f>
        <v/>
      </c>
      <c r="F65" s="9" t="str">
        <f>IF(Evamat!F43="P",SUM(Evamat!AE43,Evamat!AG43,Evamat!AI43,Evamat!AK43,Evamat!AM43,Evamat!AO43,Evamat!AQ43,Evamat!AS43)/8,"")</f>
        <v/>
      </c>
      <c r="G65" s="9"/>
      <c r="H65" s="9"/>
      <c r="I65" s="9"/>
      <c r="J65" s="9"/>
    </row>
    <row r="66" spans="1:10" x14ac:dyDescent="0.25">
      <c r="A66" s="4">
        <v>27</v>
      </c>
      <c r="B66" s="129" t="str">
        <f>Evamat!B44&amp;" "</f>
        <v xml:space="preserve">Nuñez Muñoz Betxabet Macarena </v>
      </c>
      <c r="C66" s="129"/>
      <c r="D66" s="129"/>
      <c r="E66" s="9" t="str">
        <f>IF(Evamat!F44="P",SUM(Evamat!AD44,Evamat!AF44,Evamat!AH44,Evamat!AJ44,Evamat!AL44,Evamat!AN44,Evamat!AP44,Evamat!AR44)/16,"")</f>
        <v/>
      </c>
      <c r="F66" s="9" t="str">
        <f>IF(Evamat!F44="P",SUM(Evamat!AE44,Evamat!AG44,Evamat!AI44,Evamat!AK44,Evamat!AM44,Evamat!AO44,Evamat!AQ44,Evamat!AS44)/8,"")</f>
        <v/>
      </c>
      <c r="G66" s="9"/>
      <c r="H66" s="9"/>
      <c r="I66" s="9"/>
      <c r="J66" s="9"/>
    </row>
    <row r="67" spans="1:10" x14ac:dyDescent="0.25">
      <c r="A67" s="4">
        <v>28</v>
      </c>
      <c r="B67" s="129" t="str">
        <f>Evamat!B45&amp;" "</f>
        <v xml:space="preserve"> </v>
      </c>
      <c r="C67" s="129"/>
      <c r="D67" s="129"/>
      <c r="E67" s="9" t="str">
        <f>IF(Evamat!F45="P",SUM(Evamat!AD45,Evamat!AF45,Evamat!AH45,Evamat!AJ45,Evamat!AL45,Evamat!AN45,Evamat!AP45,Evamat!AR45)/16,"")</f>
        <v/>
      </c>
      <c r="F67" s="9" t="str">
        <f>IF(Evamat!F45="P",SUM(Evamat!AE45,Evamat!AG45,Evamat!AI45,Evamat!AK45,Evamat!AM45,Evamat!AO45,Evamat!AQ45,Evamat!AS45)/8,"")</f>
        <v/>
      </c>
      <c r="G67" s="9"/>
      <c r="H67" s="9"/>
      <c r="I67" s="9"/>
      <c r="J67" s="9"/>
    </row>
    <row r="68" spans="1:10" x14ac:dyDescent="0.25">
      <c r="A68" s="4">
        <v>29</v>
      </c>
      <c r="B68" s="129" t="str">
        <f>Evamat!B46&amp;" "</f>
        <v xml:space="preserve"> </v>
      </c>
      <c r="C68" s="129"/>
      <c r="D68" s="129"/>
      <c r="E68" s="9" t="str">
        <f>IF(Evamat!F46="P",SUM(Evamat!AD46,Evamat!AF46,Evamat!AH46,Evamat!AJ46,Evamat!AL46,Evamat!AN46,Evamat!AP46,Evamat!AR46)/16,"")</f>
        <v/>
      </c>
      <c r="F68" s="9" t="str">
        <f>IF(Evamat!F46="P",SUM(Evamat!AE46,Evamat!AG46,Evamat!AI46,Evamat!AK46,Evamat!AM46,Evamat!AO46,Evamat!AQ46,Evamat!AS46)/8,"")</f>
        <v/>
      </c>
      <c r="G68" s="9"/>
      <c r="H68" s="9"/>
      <c r="I68" s="9"/>
      <c r="J68" s="9"/>
    </row>
    <row r="69" spans="1:10" x14ac:dyDescent="0.25">
      <c r="A69" s="4">
        <v>30</v>
      </c>
      <c r="B69" s="129" t="str">
        <f>Evamat!B47&amp;" "</f>
        <v xml:space="preserve"> </v>
      </c>
      <c r="C69" s="129"/>
      <c r="D69" s="129"/>
      <c r="E69" s="9" t="str">
        <f>IF(Evamat!F47="P",SUM(Evamat!AD47,Evamat!AF47,Evamat!AH47,Evamat!AJ47,Evamat!AL47,Evamat!AN47,Evamat!AP47,Evamat!AR47)/16,"")</f>
        <v/>
      </c>
      <c r="F69" s="9" t="str">
        <f>IF(Evamat!F47="P",SUM(Evamat!AE47,Evamat!AG47,Evamat!AI47,Evamat!AK47,Evamat!AM47,Evamat!AO47,Evamat!AQ47,Evamat!AS47)/8,"")</f>
        <v/>
      </c>
      <c r="G69" s="9"/>
      <c r="H69" s="9"/>
      <c r="I69" s="9"/>
      <c r="J69" s="9"/>
    </row>
    <row r="70" spans="1:10" x14ac:dyDescent="0.25">
      <c r="A70" s="4">
        <v>31</v>
      </c>
      <c r="B70" s="129" t="str">
        <f>Evamat!B48&amp;" "</f>
        <v xml:space="preserve"> </v>
      </c>
      <c r="C70" s="129"/>
      <c r="D70" s="129"/>
      <c r="E70" s="9" t="str">
        <f>IF(Evamat!F48="P",SUM(Evamat!AD48,Evamat!AF48,Evamat!AH48,Evamat!AJ48,Evamat!AL48,Evamat!AN48,Evamat!AP48,Evamat!AR48)/16,"")</f>
        <v/>
      </c>
      <c r="F70" s="9" t="str">
        <f>IF(Evamat!F48="P",SUM(Evamat!AE48,Evamat!AG48,Evamat!AI48,Evamat!AK48,Evamat!AM48,Evamat!AO48,Evamat!AQ48,Evamat!AS48)/8,"")</f>
        <v/>
      </c>
      <c r="G70" s="9"/>
      <c r="H70" s="9"/>
      <c r="I70" s="9"/>
      <c r="J70" s="9"/>
    </row>
    <row r="71" spans="1:10" x14ac:dyDescent="0.25">
      <c r="A71" s="4">
        <v>32</v>
      </c>
      <c r="B71" s="129" t="str">
        <f>Evamat!B49&amp;" "</f>
        <v xml:space="preserve"> </v>
      </c>
      <c r="C71" s="129"/>
      <c r="D71" s="129"/>
      <c r="E71" s="9" t="str">
        <f>IF(Evamat!F49="P",SUM(Evamat!AD49,Evamat!AF49,Evamat!AH49,Evamat!AJ49,Evamat!AL49,Evamat!AN49,Evamat!AP49,Evamat!AR49)/16,"")</f>
        <v/>
      </c>
      <c r="F71" s="9" t="str">
        <f>IF(Evamat!F49="P",SUM(Evamat!AE49,Evamat!AG49,Evamat!AI49,Evamat!AK49,Evamat!AM49,Evamat!AO49,Evamat!AQ49,Evamat!AS49)/8,"")</f>
        <v/>
      </c>
      <c r="G71" s="9"/>
      <c r="H71" s="9"/>
      <c r="I71" s="9"/>
      <c r="J71" s="9"/>
    </row>
    <row r="72" spans="1:10" x14ac:dyDescent="0.25">
      <c r="A72" s="4">
        <v>33</v>
      </c>
      <c r="B72" s="129" t="str">
        <f>Evamat!B50&amp;" "</f>
        <v xml:space="preserve"> </v>
      </c>
      <c r="C72" s="129"/>
      <c r="D72" s="129"/>
      <c r="E72" s="9" t="str">
        <f>IF(Evamat!F50="P",SUM(Evamat!AD50,Evamat!AF50,Evamat!AH50,Evamat!AJ50,Evamat!AL50,Evamat!AN50,Evamat!AP50,Evamat!AR50)/16,"")</f>
        <v/>
      </c>
      <c r="F72" s="9" t="str">
        <f>IF(Evamat!F50="P",SUM(Evamat!AE50,Evamat!AG50,Evamat!AI50,Evamat!AK50,Evamat!AM50,Evamat!AO50,Evamat!AQ50,Evamat!AS50)/8,"")</f>
        <v/>
      </c>
      <c r="G72" s="9"/>
      <c r="H72" s="9"/>
      <c r="I72" s="9"/>
      <c r="J72" s="9"/>
    </row>
    <row r="73" spans="1:10" x14ac:dyDescent="0.25">
      <c r="A73" s="4">
        <v>34</v>
      </c>
      <c r="B73" s="129" t="str">
        <f>Evamat!B51&amp;" "</f>
        <v xml:space="preserve"> </v>
      </c>
      <c r="C73" s="129"/>
      <c r="D73" s="129"/>
      <c r="E73" s="9" t="str">
        <f>IF(Evamat!F51="P",SUM(Evamat!AD51,Evamat!AF51,Evamat!AH51,Evamat!AJ51,Evamat!AL51,Evamat!AN51,Evamat!AP51,Evamat!AR51)/16,"")</f>
        <v/>
      </c>
      <c r="F73" s="9" t="str">
        <f>IF(Evamat!F51="P",SUM(Evamat!AE51,Evamat!AG51,Evamat!AI51,Evamat!AK51,Evamat!AM51,Evamat!AO51,Evamat!AQ51,Evamat!AS51)/8,"")</f>
        <v/>
      </c>
      <c r="G73" s="9"/>
      <c r="H73" s="9"/>
      <c r="I73" s="9"/>
      <c r="J73" s="9"/>
    </row>
    <row r="74" spans="1:10" x14ac:dyDescent="0.25">
      <c r="A74" s="4">
        <v>35</v>
      </c>
      <c r="B74" s="129" t="str">
        <f>Evamat!B52&amp;" "</f>
        <v xml:space="preserve"> </v>
      </c>
      <c r="C74" s="129"/>
      <c r="D74" s="129"/>
      <c r="E74" s="9" t="str">
        <f>IF(Evamat!F52="P",SUM(Evamat!AD52,Evamat!AF52,Evamat!AH52,Evamat!AJ52,Evamat!AL52,Evamat!AN52,Evamat!AP52,Evamat!AR52)/16,"")</f>
        <v/>
      </c>
      <c r="F74" s="9" t="str">
        <f>IF(Evamat!F52="P",SUM(Evamat!AE52,Evamat!AG52,Evamat!AI52,Evamat!AK52,Evamat!AM52,Evamat!AO52,Evamat!AQ52,Evamat!AS52)/8,"")</f>
        <v/>
      </c>
      <c r="G74" s="9"/>
      <c r="H74" s="9"/>
      <c r="I74" s="9"/>
      <c r="J74" s="9"/>
    </row>
    <row r="75" spans="1:10" x14ac:dyDescent="0.25">
      <c r="A75" s="4">
        <v>36</v>
      </c>
      <c r="B75" s="129" t="str">
        <f>Evamat!B53&amp;" "</f>
        <v xml:space="preserve"> </v>
      </c>
      <c r="C75" s="129"/>
      <c r="D75" s="129"/>
      <c r="E75" s="9" t="str">
        <f>IF(Evamat!F53="P",SUM(Evamat!AD53,Evamat!AF53,Evamat!AH53,Evamat!AJ53,Evamat!AL53,Evamat!AN53,Evamat!AP53,Evamat!AR53)/16,"")</f>
        <v/>
      </c>
      <c r="F75" s="9" t="str">
        <f>IF(Evamat!F53="P",SUM(Evamat!AE53,Evamat!AG53,Evamat!AI53,Evamat!AK53,Evamat!AM53,Evamat!AO53,Evamat!AQ53,Evamat!AS53)/8,"")</f>
        <v/>
      </c>
      <c r="G75" s="9"/>
      <c r="H75" s="9"/>
      <c r="I75" s="9"/>
      <c r="J75" s="9"/>
    </row>
    <row r="76" spans="1:10" x14ac:dyDescent="0.25">
      <c r="A76" s="4">
        <v>37</v>
      </c>
      <c r="B76" s="129" t="str">
        <f>Evamat!B54&amp;" "</f>
        <v xml:space="preserve"> </v>
      </c>
      <c r="C76" s="129"/>
      <c r="D76" s="129"/>
      <c r="E76" s="9" t="str">
        <f>IF(Evamat!F54="P",SUM(Evamat!AD54,Evamat!AF54,Evamat!AH54,Evamat!AJ54,Evamat!AL54,Evamat!AN54,Evamat!AP54,Evamat!AR54)/16,"")</f>
        <v/>
      </c>
      <c r="F76" s="9" t="str">
        <f>IF(Evamat!F54="P",SUM(Evamat!AE54,Evamat!AG54,Evamat!AI54,Evamat!AK54,Evamat!AM54,Evamat!AO54,Evamat!AQ54,Evamat!AS54)/8,"")</f>
        <v/>
      </c>
      <c r="G76" s="9"/>
      <c r="H76" s="9"/>
      <c r="I76" s="9"/>
      <c r="J76" s="9"/>
    </row>
    <row r="77" spans="1:10" x14ac:dyDescent="0.25">
      <c r="A77" s="4">
        <v>38</v>
      </c>
      <c r="B77" s="129" t="str">
        <f>Evamat!B55&amp;" "</f>
        <v xml:space="preserve"> </v>
      </c>
      <c r="C77" s="129"/>
      <c r="D77" s="129"/>
      <c r="E77" s="9" t="str">
        <f>IF(Evamat!F55="P",SUM(Evamat!AD55,Evamat!AF55,Evamat!AH55,Evamat!AJ55,Evamat!AL55,Evamat!AN55,Evamat!AP55,Evamat!AR55)/16,"")</f>
        <v/>
      </c>
      <c r="F77" s="9" t="str">
        <f>IF(Evamat!F55="P",SUM(Evamat!AE55,Evamat!AG55,Evamat!AI55,Evamat!AK55,Evamat!AM55,Evamat!AO55,Evamat!AQ55,Evamat!AS55)/8,"")</f>
        <v/>
      </c>
      <c r="G77" s="9"/>
      <c r="H77" s="9"/>
      <c r="I77" s="9"/>
      <c r="J77" s="9"/>
    </row>
    <row r="78" spans="1:10" x14ac:dyDescent="0.25">
      <c r="A78" s="4">
        <v>39</v>
      </c>
      <c r="B78" s="129" t="str">
        <f>Evamat!B56&amp;" "</f>
        <v xml:space="preserve"> </v>
      </c>
      <c r="C78" s="129"/>
      <c r="D78" s="129"/>
      <c r="E78" s="9" t="str">
        <f>IF(Evamat!F56="P",SUM(Evamat!AD56,Evamat!AF56,Evamat!AH56,Evamat!AJ56,Evamat!AL56,Evamat!AN56,Evamat!AP56,Evamat!AR56)/16,"")</f>
        <v/>
      </c>
      <c r="F78" s="9" t="str">
        <f>IF(Evamat!F56="P",SUM(Evamat!AE56,Evamat!AG56,Evamat!AI56,Evamat!AK56,Evamat!AM56,Evamat!AO56,Evamat!AQ56,Evamat!AS56)/8,"")</f>
        <v/>
      </c>
      <c r="G78" s="9"/>
      <c r="H78" s="9"/>
      <c r="I78" s="9"/>
      <c r="J78" s="9"/>
    </row>
    <row r="79" spans="1:10" x14ac:dyDescent="0.25">
      <c r="A79" s="4">
        <v>40</v>
      </c>
      <c r="B79" s="129" t="str">
        <f>Evamat!B57&amp;" "</f>
        <v xml:space="preserve"> </v>
      </c>
      <c r="C79" s="129"/>
      <c r="D79" s="129"/>
      <c r="E79" s="9" t="str">
        <f>IF(Evamat!F57="P",SUM(Evamat!AD57,Evamat!AF57,Evamat!AH57,Evamat!AJ57,Evamat!AL57,Evamat!AN57,Evamat!AP57,Evamat!AR57)/16,"")</f>
        <v/>
      </c>
      <c r="F79" s="9" t="str">
        <f>IF(Evamat!F57="P",SUM(Evamat!AE57,Evamat!AG57,Evamat!AI57,Evamat!AK57,Evamat!AM57,Evamat!AO57,Evamat!AQ57,Evamat!AS57)/8,"")</f>
        <v/>
      </c>
      <c r="G79" s="9"/>
      <c r="H79" s="9"/>
      <c r="I79" s="9"/>
      <c r="J79" s="9"/>
    </row>
    <row r="80" spans="1:10" x14ac:dyDescent="0.25">
      <c r="A80" s="4">
        <v>41</v>
      </c>
      <c r="B80" s="129" t="str">
        <f>Evamat!B58&amp;" "</f>
        <v xml:space="preserve"> </v>
      </c>
      <c r="C80" s="129"/>
      <c r="D80" s="129"/>
      <c r="E80" s="9" t="str">
        <f>IF(Evamat!F58="P",SUM(Evamat!AD58,Evamat!AF58,Evamat!AH58,Evamat!AJ58,Evamat!AL58,Evamat!AN58,Evamat!AP58,Evamat!AR58)/16,"")</f>
        <v/>
      </c>
      <c r="F80" s="9" t="str">
        <f>IF(Evamat!F58="P",SUM(Evamat!AE58,Evamat!AG58,Evamat!AI58,Evamat!AK58,Evamat!AM58,Evamat!AO58,Evamat!AQ58,Evamat!AS58)/8,"")</f>
        <v/>
      </c>
      <c r="G80" s="9"/>
      <c r="H80" s="9"/>
      <c r="I80" s="9"/>
      <c r="J80" s="9"/>
    </row>
    <row r="81" spans="1:14" x14ac:dyDescent="0.25">
      <c r="A81" s="4">
        <v>42</v>
      </c>
      <c r="B81" s="129" t="str">
        <f>Evamat!B59&amp;" "</f>
        <v xml:space="preserve"> </v>
      </c>
      <c r="C81" s="129"/>
      <c r="D81" s="129"/>
      <c r="E81" s="9" t="str">
        <f>IF(Evamat!F59="P",SUM(Evamat!AD59,Evamat!AF59,Evamat!AH59,Evamat!AJ59,Evamat!AL59,Evamat!AN59,Evamat!AP59,Evamat!AR59)/16,"")</f>
        <v/>
      </c>
      <c r="F81" s="9" t="str">
        <f>IF(Evamat!F59="P",SUM(Evamat!AE59,Evamat!AG59,Evamat!AI59,Evamat!AK59,Evamat!AM59,Evamat!AO59,Evamat!AQ59,Evamat!AS59)/8,"")</f>
        <v/>
      </c>
      <c r="G81" s="9"/>
      <c r="H81" s="9"/>
      <c r="I81" s="9"/>
      <c r="J81" s="9"/>
    </row>
    <row r="82" spans="1:14" x14ac:dyDescent="0.25">
      <c r="A82" s="4">
        <v>43</v>
      </c>
      <c r="B82" s="129" t="str">
        <f>Evamat!B60&amp;" "</f>
        <v xml:space="preserve"> </v>
      </c>
      <c r="C82" s="129"/>
      <c r="D82" s="129"/>
      <c r="E82" s="9" t="str">
        <f>IF(Evamat!F60="P",SUM(Evamat!AD60,Evamat!AF60,Evamat!AH60,Evamat!AJ60,Evamat!AL60,Evamat!AN60,Evamat!AP60,Evamat!AR60)/16,"")</f>
        <v/>
      </c>
      <c r="F82" s="9" t="str">
        <f>IF(Evamat!F60="P",SUM(Evamat!AE60,Evamat!AG60,Evamat!AI60,Evamat!AK60,Evamat!AM60,Evamat!AO60,Evamat!AQ60,Evamat!AS60)/8,"")</f>
        <v/>
      </c>
      <c r="G82" s="9"/>
      <c r="H82" s="9"/>
      <c r="I82" s="9"/>
      <c r="J82" s="9"/>
    </row>
    <row r="83" spans="1:14" x14ac:dyDescent="0.25">
      <c r="A83" s="4">
        <v>44</v>
      </c>
      <c r="B83" s="129" t="str">
        <f>Evamat!B61&amp;" "</f>
        <v xml:space="preserve"> </v>
      </c>
      <c r="C83" s="129"/>
      <c r="D83" s="129"/>
      <c r="E83" s="9" t="str">
        <f>IF(Evamat!F61="P",SUM(Evamat!AD61,Evamat!AF61,Evamat!AH61,Evamat!AJ61,Evamat!AL61,Evamat!AN61,Evamat!AP61,Evamat!AR61)/16,"")</f>
        <v/>
      </c>
      <c r="F83" s="9" t="str">
        <f>IF(Evamat!F61="P",SUM(Evamat!AE61,Evamat!AG61,Evamat!AI61,Evamat!AK61,Evamat!AM61,Evamat!AO61,Evamat!AQ61,Evamat!AS61)/8,"")</f>
        <v/>
      </c>
      <c r="G83" s="9"/>
      <c r="H83" s="9"/>
      <c r="I83" s="9"/>
      <c r="J83" s="9"/>
    </row>
    <row r="84" spans="1:14" x14ac:dyDescent="0.25">
      <c r="A84" s="4">
        <v>45</v>
      </c>
      <c r="B84" s="129" t="str">
        <f>Evamat!B62&amp;" "</f>
        <v xml:space="preserve"> </v>
      </c>
      <c r="C84" s="129"/>
      <c r="D84" s="129"/>
      <c r="E84" s="9" t="str">
        <f>IF(Evamat!F62="P",SUM(Evamat!AD62,Evamat!AF62,Evamat!AH62,Evamat!AJ62,Evamat!AL62,Evamat!AN62,Evamat!AP62,Evamat!AR62)/16,"")</f>
        <v/>
      </c>
      <c r="F84" s="9" t="str">
        <f>IF(Evamat!F62="P",SUM(Evamat!AE62,Evamat!AG62,Evamat!AI62,Evamat!AK62,Evamat!AM62,Evamat!AO62,Evamat!AQ62,Evamat!AS62)/8,"")</f>
        <v/>
      </c>
      <c r="G84" s="9"/>
      <c r="H84" s="9"/>
      <c r="I84" s="9"/>
      <c r="J84" s="9"/>
    </row>
    <row r="85" spans="1:14" ht="15.75" thickBot="1" x14ac:dyDescent="0.3">
      <c r="A85" s="14">
        <v>46</v>
      </c>
      <c r="B85" s="149" t="str">
        <f>Evamat!B63&amp;" "</f>
        <v xml:space="preserve"> </v>
      </c>
      <c r="C85" s="149"/>
      <c r="D85" s="149"/>
      <c r="E85" s="9" t="str">
        <f>IF(Evamat!F63="P",SUM(Evamat!AD63,Evamat!AF63,Evamat!AH63,Evamat!AJ63,Evamat!AL63,Evamat!AN63,Evamat!AP63,Evamat!AR63)/16,"")</f>
        <v/>
      </c>
      <c r="F85" s="9" t="str">
        <f>IF(Evamat!F63="P",SUM(Evamat!AE63,Evamat!AG63,Evamat!AI63,Evamat!AK63,Evamat!AM63,Evamat!AO63,Evamat!AQ63,Evamat!AS63)/8,"")</f>
        <v/>
      </c>
      <c r="G85" s="9"/>
      <c r="H85" s="9"/>
      <c r="I85" s="9"/>
      <c r="J85" s="46"/>
    </row>
    <row r="86" spans="1:14" ht="15.75" thickBot="1" x14ac:dyDescent="0.3">
      <c r="A86" s="150" t="s">
        <v>36</v>
      </c>
      <c r="B86" s="151"/>
      <c r="C86" s="151"/>
      <c r="D86" s="152"/>
      <c r="E86" s="48">
        <f>AVERAGE(E40:E85)</f>
        <v>1</v>
      </c>
      <c r="F86" s="47">
        <f>AVERAGE(F40:F85)</f>
        <v>1</v>
      </c>
      <c r="G86" s="49"/>
      <c r="H86" s="47"/>
      <c r="I86" s="47"/>
      <c r="J86" s="47"/>
    </row>
    <row r="88" spans="1:14" ht="83.25" customHeight="1" x14ac:dyDescent="0.25">
      <c r="B88" s="153" t="s">
        <v>42</v>
      </c>
      <c r="C88" s="153"/>
      <c r="D88" s="153"/>
      <c r="E88" s="153"/>
      <c r="F88" s="153"/>
      <c r="G88" s="153"/>
      <c r="H88" s="153"/>
    </row>
    <row r="89" spans="1:14" ht="15.75" thickBot="1" x14ac:dyDescent="0.3"/>
    <row r="90" spans="1:14" ht="16.5" thickBot="1" x14ac:dyDescent="0.3">
      <c r="A90" s="55" t="s">
        <v>37</v>
      </c>
      <c r="B90" s="170" t="s">
        <v>74</v>
      </c>
      <c r="C90" s="171"/>
      <c r="D90" s="168" t="s">
        <v>49</v>
      </c>
      <c r="E90" s="168"/>
      <c r="F90" s="168"/>
      <c r="G90" s="169"/>
      <c r="H90" s="51" t="s">
        <v>35</v>
      </c>
    </row>
    <row r="91" spans="1:14" ht="34.5" customHeight="1" x14ac:dyDescent="0.25">
      <c r="A91" s="25">
        <v>1</v>
      </c>
      <c r="B91" s="172">
        <v>4</v>
      </c>
      <c r="C91" s="172">
        <v>4</v>
      </c>
      <c r="D91" s="165" t="s">
        <v>65</v>
      </c>
      <c r="E91" s="166" t="s">
        <v>65</v>
      </c>
      <c r="F91" s="166" t="s">
        <v>65</v>
      </c>
      <c r="G91" s="167" t="s">
        <v>65</v>
      </c>
      <c r="H91" s="54">
        <f>IF(Evamat!AD12=0,0,(Evamat!AD12/Evamat!$F$15))/2</f>
        <v>1</v>
      </c>
      <c r="J91" s="68"/>
      <c r="K91" s="68"/>
      <c r="L91" s="68"/>
      <c r="M91" s="94"/>
      <c r="N91" s="95"/>
    </row>
    <row r="92" spans="1:14" ht="29.25" customHeight="1" x14ac:dyDescent="0.25">
      <c r="A92" s="25">
        <v>2</v>
      </c>
      <c r="B92" s="136">
        <v>18</v>
      </c>
      <c r="C92" s="136">
        <v>18</v>
      </c>
      <c r="D92" s="165" t="s">
        <v>66</v>
      </c>
      <c r="E92" s="166" t="s">
        <v>66</v>
      </c>
      <c r="F92" s="166" t="s">
        <v>66</v>
      </c>
      <c r="G92" s="167" t="s">
        <v>66</v>
      </c>
      <c r="H92" s="54">
        <f>Evamat!AE$12/Evamat!F$15</f>
        <v>1</v>
      </c>
      <c r="J92" s="68"/>
      <c r="K92" s="68"/>
      <c r="L92" s="68"/>
      <c r="M92" s="94"/>
      <c r="N92" s="95"/>
    </row>
    <row r="93" spans="1:14" ht="29.25" customHeight="1" x14ac:dyDescent="0.25">
      <c r="A93" s="25">
        <v>3</v>
      </c>
      <c r="B93" s="136">
        <v>4</v>
      </c>
      <c r="C93" s="136">
        <v>4</v>
      </c>
      <c r="D93" s="165" t="s">
        <v>67</v>
      </c>
      <c r="E93" s="166" t="s">
        <v>67</v>
      </c>
      <c r="F93" s="166" t="s">
        <v>67</v>
      </c>
      <c r="G93" s="167" t="s">
        <v>67</v>
      </c>
      <c r="H93" s="54">
        <f>Evamat!AF$12/Evamat!F$15/2</f>
        <v>1</v>
      </c>
      <c r="J93" s="68"/>
      <c r="K93" s="68"/>
      <c r="L93" s="68"/>
      <c r="M93" s="94"/>
      <c r="N93" s="95"/>
    </row>
    <row r="94" spans="1:14" ht="29.25" customHeight="1" x14ac:dyDescent="0.25">
      <c r="A94" s="25">
        <v>4</v>
      </c>
      <c r="B94" s="136">
        <v>18</v>
      </c>
      <c r="C94" s="136">
        <v>18</v>
      </c>
      <c r="D94" s="135" t="s">
        <v>66</v>
      </c>
      <c r="E94" s="135" t="s">
        <v>66</v>
      </c>
      <c r="F94" s="135" t="s">
        <v>66</v>
      </c>
      <c r="G94" s="135" t="s">
        <v>66</v>
      </c>
      <c r="H94" s="54">
        <f>Evamat!AG$12/Evamat!F$15</f>
        <v>1</v>
      </c>
      <c r="M94" s="94"/>
      <c r="N94" s="95"/>
    </row>
    <row r="95" spans="1:14" ht="29.25" customHeight="1" x14ac:dyDescent="0.25">
      <c r="A95" s="25">
        <v>5</v>
      </c>
      <c r="B95" s="136">
        <v>4</v>
      </c>
      <c r="C95" s="136">
        <v>4</v>
      </c>
      <c r="D95" s="135" t="s">
        <v>68</v>
      </c>
      <c r="E95" s="135" t="s">
        <v>68</v>
      </c>
      <c r="F95" s="135" t="s">
        <v>68</v>
      </c>
      <c r="G95" s="135" t="s">
        <v>68</v>
      </c>
      <c r="H95" s="54">
        <f>Evamat!AH$12/Evamat!F$15/2</f>
        <v>1</v>
      </c>
      <c r="M95" s="94"/>
      <c r="N95" s="95"/>
    </row>
    <row r="96" spans="1:14" ht="29.25" customHeight="1" x14ac:dyDescent="0.25">
      <c r="A96" s="25">
        <v>6</v>
      </c>
      <c r="B96" s="136">
        <v>18</v>
      </c>
      <c r="C96" s="136">
        <v>18</v>
      </c>
      <c r="D96" s="135" t="s">
        <v>66</v>
      </c>
      <c r="E96" s="135" t="s">
        <v>66</v>
      </c>
      <c r="F96" s="135" t="s">
        <v>66</v>
      </c>
      <c r="G96" s="135" t="s">
        <v>66</v>
      </c>
      <c r="H96" s="54">
        <f>Evamat!AI$12/Evamat!F$15</f>
        <v>1</v>
      </c>
      <c r="M96" s="94"/>
      <c r="N96" s="95"/>
    </row>
    <row r="97" spans="1:14" ht="29.25" customHeight="1" x14ac:dyDescent="0.25">
      <c r="A97" s="25">
        <v>7</v>
      </c>
      <c r="B97" s="136">
        <v>4</v>
      </c>
      <c r="C97" s="136">
        <v>4</v>
      </c>
      <c r="D97" s="135" t="s">
        <v>69</v>
      </c>
      <c r="E97" s="135" t="s">
        <v>69</v>
      </c>
      <c r="F97" s="135" t="s">
        <v>69</v>
      </c>
      <c r="G97" s="135" t="s">
        <v>69</v>
      </c>
      <c r="H97" s="54">
        <f>Evamat!AJ$12/Evamat!F$15/2</f>
        <v>1</v>
      </c>
      <c r="M97" s="94"/>
      <c r="N97" s="95"/>
    </row>
    <row r="98" spans="1:14" ht="29.25" customHeight="1" x14ac:dyDescent="0.25">
      <c r="A98" s="25">
        <v>8</v>
      </c>
      <c r="B98" s="136">
        <v>18</v>
      </c>
      <c r="C98" s="136">
        <v>18</v>
      </c>
      <c r="D98" s="135" t="s">
        <v>66</v>
      </c>
      <c r="E98" s="135" t="s">
        <v>66</v>
      </c>
      <c r="F98" s="135" t="s">
        <v>66</v>
      </c>
      <c r="G98" s="135" t="s">
        <v>66</v>
      </c>
      <c r="H98" s="54">
        <f>Evamat!AK$12/Evamat!F$15</f>
        <v>1</v>
      </c>
      <c r="M98" s="94"/>
      <c r="N98" s="95"/>
    </row>
    <row r="99" spans="1:14" ht="29.25" customHeight="1" x14ac:dyDescent="0.25">
      <c r="A99" s="25">
        <v>9</v>
      </c>
      <c r="B99" s="136">
        <v>4</v>
      </c>
      <c r="C99" s="136">
        <v>4</v>
      </c>
      <c r="D99" s="135" t="s">
        <v>70</v>
      </c>
      <c r="E99" s="135" t="s">
        <v>70</v>
      </c>
      <c r="F99" s="135" t="s">
        <v>70</v>
      </c>
      <c r="G99" s="135" t="s">
        <v>70</v>
      </c>
      <c r="H99" s="54">
        <f>Evamat!AL$12/Evamat!F$15/2</f>
        <v>1</v>
      </c>
      <c r="M99" s="94"/>
      <c r="N99" s="95"/>
    </row>
    <row r="100" spans="1:14" ht="29.25" customHeight="1" x14ac:dyDescent="0.25">
      <c r="A100" s="25">
        <v>10</v>
      </c>
      <c r="B100" s="136">
        <v>18</v>
      </c>
      <c r="C100" s="136">
        <v>18</v>
      </c>
      <c r="D100" s="135" t="s">
        <v>66</v>
      </c>
      <c r="E100" s="135" t="s">
        <v>66</v>
      </c>
      <c r="F100" s="135" t="s">
        <v>66</v>
      </c>
      <c r="G100" s="135" t="s">
        <v>66</v>
      </c>
      <c r="H100" s="54">
        <f>Evamat!AM$12/Evamat!F$15</f>
        <v>1</v>
      </c>
      <c r="M100" s="94"/>
      <c r="N100" s="95"/>
    </row>
    <row r="101" spans="1:14" ht="29.25" customHeight="1" x14ac:dyDescent="0.25">
      <c r="A101" s="25">
        <v>11</v>
      </c>
      <c r="B101" s="130">
        <v>4</v>
      </c>
      <c r="C101" s="131">
        <v>4</v>
      </c>
      <c r="D101" s="125" t="s">
        <v>71</v>
      </c>
      <c r="E101" s="125" t="s">
        <v>71</v>
      </c>
      <c r="F101" s="125" t="s">
        <v>71</v>
      </c>
      <c r="G101" s="125" t="s">
        <v>71</v>
      </c>
      <c r="H101" s="54">
        <f>Evamat!AN$12/Evamat!F$15/2</f>
        <v>1</v>
      </c>
      <c r="M101" s="94"/>
      <c r="N101" s="95"/>
    </row>
    <row r="102" spans="1:14" ht="29.25" customHeight="1" x14ac:dyDescent="0.25">
      <c r="A102" s="25">
        <v>12</v>
      </c>
      <c r="B102" s="130">
        <v>18</v>
      </c>
      <c r="C102" s="131">
        <v>18</v>
      </c>
      <c r="D102" s="125" t="s">
        <v>66</v>
      </c>
      <c r="E102" s="125" t="s">
        <v>66</v>
      </c>
      <c r="F102" s="125" t="s">
        <v>66</v>
      </c>
      <c r="G102" s="125" t="s">
        <v>66</v>
      </c>
      <c r="H102" s="54">
        <f>Evamat!AO$12/Evamat!F$15</f>
        <v>1</v>
      </c>
      <c r="M102" s="94"/>
      <c r="N102" s="95"/>
    </row>
    <row r="103" spans="1:14" ht="29.25" customHeight="1" x14ac:dyDescent="0.25">
      <c r="A103" s="25">
        <v>13</v>
      </c>
      <c r="B103" s="130">
        <v>4</v>
      </c>
      <c r="C103" s="131">
        <v>4</v>
      </c>
      <c r="D103" s="125" t="s">
        <v>72</v>
      </c>
      <c r="E103" s="125" t="s">
        <v>72</v>
      </c>
      <c r="F103" s="125" t="s">
        <v>72</v>
      </c>
      <c r="G103" s="125" t="s">
        <v>72</v>
      </c>
      <c r="H103" s="54">
        <f>Evamat!AP$12/Evamat!F$15/2</f>
        <v>1</v>
      </c>
      <c r="M103" s="94"/>
      <c r="N103" s="95"/>
    </row>
    <row r="104" spans="1:14" s="68" customFormat="1" ht="29.25" customHeight="1" x14ac:dyDescent="0.25">
      <c r="A104" s="25">
        <v>14</v>
      </c>
      <c r="B104" s="130">
        <v>18</v>
      </c>
      <c r="C104" s="131">
        <v>18</v>
      </c>
      <c r="D104" s="125" t="s">
        <v>66</v>
      </c>
      <c r="E104" s="125" t="s">
        <v>66</v>
      </c>
      <c r="F104" s="125" t="s">
        <v>66</v>
      </c>
      <c r="G104" s="125" t="s">
        <v>66</v>
      </c>
      <c r="H104" s="54">
        <f>Evamat!AQ$12/Evamat!F$15</f>
        <v>1</v>
      </c>
      <c r="I104" s="31"/>
      <c r="M104" s="94"/>
      <c r="N104" s="95"/>
    </row>
    <row r="105" spans="1:14" s="68" customFormat="1" ht="29.25" customHeight="1" x14ac:dyDescent="0.25">
      <c r="A105" s="25">
        <v>15</v>
      </c>
      <c r="B105" s="130">
        <v>4</v>
      </c>
      <c r="C105" s="131">
        <v>4</v>
      </c>
      <c r="D105" s="145" t="s">
        <v>73</v>
      </c>
      <c r="E105" s="146" t="s">
        <v>73</v>
      </c>
      <c r="F105" s="146" t="s">
        <v>73</v>
      </c>
      <c r="G105" s="147" t="s">
        <v>73</v>
      </c>
      <c r="H105" s="54">
        <f>Evamat!AR$12/Evamat!F$15/2</f>
        <v>1</v>
      </c>
      <c r="I105" s="31"/>
      <c r="M105" s="94"/>
      <c r="N105" s="95"/>
    </row>
    <row r="106" spans="1:14" s="68" customFormat="1" ht="29.25" customHeight="1" x14ac:dyDescent="0.25">
      <c r="A106" s="25">
        <v>16</v>
      </c>
      <c r="B106" s="130">
        <v>18</v>
      </c>
      <c r="C106" s="131">
        <v>18</v>
      </c>
      <c r="D106" s="125" t="s">
        <v>66</v>
      </c>
      <c r="E106" s="125" t="s">
        <v>66</v>
      </c>
      <c r="F106" s="125" t="s">
        <v>66</v>
      </c>
      <c r="G106" s="125" t="s">
        <v>66</v>
      </c>
      <c r="H106" s="54">
        <f>Evamat!AS$12/Evamat!F$15</f>
        <v>1</v>
      </c>
      <c r="I106" s="31"/>
      <c r="M106" s="94"/>
      <c r="N106" s="95"/>
    </row>
    <row r="107" spans="1:14" s="68" customFormat="1" ht="29.25" customHeight="1" x14ac:dyDescent="0.25">
      <c r="A107" s="25">
        <v>17</v>
      </c>
      <c r="B107" s="130"/>
      <c r="C107" s="131"/>
      <c r="D107" s="125"/>
      <c r="E107" s="125"/>
      <c r="F107" s="125"/>
      <c r="G107" s="125"/>
      <c r="H107" s="54"/>
      <c r="I107" s="31"/>
      <c r="M107" s="94"/>
      <c r="N107" s="95"/>
    </row>
    <row r="108" spans="1:14" s="68" customFormat="1" ht="38.25" customHeight="1" x14ac:dyDescent="0.25">
      <c r="A108" s="25">
        <v>18</v>
      </c>
      <c r="B108" s="130"/>
      <c r="C108" s="131"/>
      <c r="D108" s="125"/>
      <c r="E108" s="125"/>
      <c r="F108" s="125"/>
      <c r="G108" s="125"/>
      <c r="H108" s="54"/>
      <c r="I108" s="31"/>
      <c r="M108" s="94"/>
      <c r="N108" s="95"/>
    </row>
    <row r="109" spans="1:14" s="68" customFormat="1" ht="30" customHeight="1" x14ac:dyDescent="0.25">
      <c r="A109" s="25">
        <v>19</v>
      </c>
      <c r="B109" s="130"/>
      <c r="C109" s="131"/>
      <c r="D109" s="126"/>
      <c r="E109" s="127"/>
      <c r="F109" s="127"/>
      <c r="G109" s="128"/>
      <c r="H109" s="54"/>
      <c r="I109" s="31"/>
      <c r="M109" s="94"/>
      <c r="N109" s="95"/>
    </row>
    <row r="110" spans="1:14" s="67" customFormat="1" ht="39" customHeight="1" x14ac:dyDescent="0.25">
      <c r="A110" s="25">
        <v>20</v>
      </c>
      <c r="B110" s="130"/>
      <c r="C110" s="131"/>
      <c r="D110" s="137"/>
      <c r="E110" s="138"/>
      <c r="F110" s="138"/>
      <c r="G110" s="139"/>
      <c r="H110" s="54"/>
      <c r="I110" s="31"/>
      <c r="M110" s="94"/>
      <c r="N110" s="95"/>
    </row>
    <row r="111" spans="1:14" s="67" customFormat="1" ht="51.75" customHeight="1" x14ac:dyDescent="0.25">
      <c r="A111" s="25">
        <v>21</v>
      </c>
      <c r="B111" s="130"/>
      <c r="C111" s="131"/>
      <c r="D111" s="140"/>
      <c r="E111" s="141"/>
      <c r="F111" s="141"/>
      <c r="G111" s="142"/>
      <c r="H111" s="54"/>
      <c r="I111" s="31"/>
      <c r="M111" s="94"/>
      <c r="N111" s="95"/>
    </row>
    <row r="112" spans="1:14" s="67" customFormat="1" ht="28.5" customHeight="1" x14ac:dyDescent="0.25">
      <c r="A112" s="25"/>
      <c r="B112" s="143"/>
      <c r="C112" s="144"/>
      <c r="D112" s="140"/>
      <c r="E112" s="141"/>
      <c r="F112" s="141"/>
      <c r="G112" s="142"/>
      <c r="H112" s="54"/>
      <c r="I112" s="31"/>
      <c r="M112" s="94"/>
      <c r="N112" s="95"/>
    </row>
    <row r="113" spans="1:14" s="67" customFormat="1" ht="28.5" customHeight="1" x14ac:dyDescent="0.25">
      <c r="A113" s="25"/>
      <c r="B113" s="143"/>
      <c r="C113" s="144"/>
      <c r="D113" s="140"/>
      <c r="E113" s="141"/>
      <c r="F113" s="141"/>
      <c r="G113" s="142"/>
      <c r="H113" s="54"/>
      <c r="I113" s="31"/>
      <c r="M113" s="94"/>
      <c r="N113" s="95"/>
    </row>
    <row r="114" spans="1:14" s="67" customFormat="1" ht="28.5" customHeight="1" x14ac:dyDescent="0.25">
      <c r="A114" s="25"/>
      <c r="B114" s="143"/>
      <c r="C114" s="144"/>
      <c r="D114" s="140"/>
      <c r="E114" s="141"/>
      <c r="F114" s="141"/>
      <c r="G114" s="142"/>
      <c r="H114" s="54"/>
      <c r="I114" s="31"/>
      <c r="M114" s="94"/>
      <c r="N114" s="95"/>
    </row>
    <row r="115" spans="1:14" ht="25.5" customHeight="1" x14ac:dyDescent="0.25">
      <c r="A115" s="25"/>
      <c r="B115" s="132"/>
      <c r="C115" s="133"/>
      <c r="D115" s="134"/>
      <c r="E115" s="134"/>
      <c r="F115" s="134"/>
      <c r="G115" s="134"/>
      <c r="H115" s="54"/>
      <c r="M115" s="66"/>
    </row>
    <row r="116" spans="1:14" ht="41.25" customHeight="1" x14ac:dyDescent="0.25">
      <c r="A116" s="24"/>
      <c r="B116" s="148" t="s">
        <v>38</v>
      </c>
      <c r="C116" s="148"/>
      <c r="D116" s="148"/>
      <c r="E116" s="148"/>
      <c r="F116" s="148"/>
      <c r="G116" s="148"/>
      <c r="H116" s="148"/>
      <c r="M116" s="66"/>
    </row>
    <row r="117" spans="1:14" x14ac:dyDescent="0.25">
      <c r="A117" s="24"/>
      <c r="M117" s="66"/>
    </row>
    <row r="118" spans="1:14" x14ac:dyDescent="0.25">
      <c r="A118" s="24"/>
      <c r="M118" s="66"/>
    </row>
    <row r="119" spans="1:14" x14ac:dyDescent="0.25">
      <c r="A119" s="24"/>
      <c r="M119" s="66"/>
    </row>
  </sheetData>
  <mergeCells count="114">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 ref="B39:D39"/>
    <mergeCell ref="B40:D40"/>
    <mergeCell ref="B41:D41"/>
    <mergeCell ref="B42:D42"/>
    <mergeCell ref="B43:D43"/>
    <mergeCell ref="B44:D44"/>
    <mergeCell ref="B45:D45"/>
    <mergeCell ref="B46:D46"/>
    <mergeCell ref="B47:D47"/>
    <mergeCell ref="B1:G1"/>
    <mergeCell ref="B2:G2"/>
    <mergeCell ref="B8:H8"/>
    <mergeCell ref="B35:H35"/>
    <mergeCell ref="B9:G9"/>
    <mergeCell ref="B37:G37"/>
    <mergeCell ref="B6:G6"/>
    <mergeCell ref="B3:I3"/>
    <mergeCell ref="B4:G4"/>
    <mergeCell ref="B5:G5"/>
    <mergeCell ref="B19:G25"/>
    <mergeCell ref="B10:H12"/>
    <mergeCell ref="B60:D60"/>
    <mergeCell ref="B61:D61"/>
    <mergeCell ref="B62:D62"/>
    <mergeCell ref="B63:D63"/>
    <mergeCell ref="B64:D64"/>
    <mergeCell ref="B65:D65"/>
    <mergeCell ref="B66:D66"/>
    <mergeCell ref="B116:H116"/>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15:C115"/>
    <mergeCell ref="D115:G115"/>
    <mergeCell ref="D99:G99"/>
    <mergeCell ref="B100:C100"/>
    <mergeCell ref="D100:G100"/>
    <mergeCell ref="B110:C110"/>
    <mergeCell ref="D110:G110"/>
    <mergeCell ref="B111:C111"/>
    <mergeCell ref="D111:G111"/>
    <mergeCell ref="B112:C112"/>
    <mergeCell ref="D112:G112"/>
    <mergeCell ref="B113:C113"/>
    <mergeCell ref="D113:G113"/>
    <mergeCell ref="B114:C114"/>
    <mergeCell ref="D114:G114"/>
    <mergeCell ref="B104:C104"/>
    <mergeCell ref="B105:C105"/>
    <mergeCell ref="B106:C106"/>
    <mergeCell ref="B107:C107"/>
    <mergeCell ref="B108:C108"/>
    <mergeCell ref="B109:C109"/>
    <mergeCell ref="D104:G104"/>
    <mergeCell ref="D105:G105"/>
    <mergeCell ref="D106:G106"/>
    <mergeCell ref="B67:D67"/>
    <mergeCell ref="B68:D68"/>
    <mergeCell ref="B69:D69"/>
    <mergeCell ref="B70:D70"/>
    <mergeCell ref="B71:D71"/>
    <mergeCell ref="B72:D72"/>
    <mergeCell ref="B73:D73"/>
    <mergeCell ref="B74:D74"/>
    <mergeCell ref="B84:D84"/>
    <mergeCell ref="D107:G107"/>
    <mergeCell ref="D108:G108"/>
    <mergeCell ref="D109:G109"/>
    <mergeCell ref="B76:D76"/>
    <mergeCell ref="B77:D77"/>
    <mergeCell ref="B78:D78"/>
    <mergeCell ref="B79:D79"/>
    <mergeCell ref="B80:D80"/>
    <mergeCell ref="B102:C102"/>
    <mergeCell ref="D102:G102"/>
    <mergeCell ref="B103:C103"/>
    <mergeCell ref="D103:G103"/>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zoomScale="84" zoomScaleNormal="84" workbookViewId="0">
      <selection sqref="A1:XFD104857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2016-10-25T14:40:20Z</dcterms:modified>
</cp:coreProperties>
</file>